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0835" windowHeight="9765" activeTab="0"/>
  </bookViews>
  <sheets>
    <sheet name="Sheet1" sheetId="1" r:id="rId1"/>
    <sheet name="Sheet2" sheetId="2" state="hidden" r:id="rId2"/>
    <sheet name="Sheet3" sheetId="3" state="hidden" r:id="rId3"/>
    <sheet name="Sheet4" sheetId="4" state="hidden" r:id="rId4"/>
  </sheets>
  <definedNames/>
  <calcPr fullCalcOnLoad="1"/>
</workbook>
</file>

<file path=xl/sharedStrings.xml><?xml version="1.0" encoding="utf-8"?>
<sst xmlns="http://schemas.openxmlformats.org/spreadsheetml/2006/main" count="95" uniqueCount="45">
  <si>
    <t>Level 1</t>
  </si>
  <si>
    <t>Level 2</t>
  </si>
  <si>
    <t>Level 3</t>
  </si>
  <si>
    <t>Level 4</t>
  </si>
  <si>
    <t>Level 5</t>
  </si>
  <si>
    <t>Level 6</t>
  </si>
  <si>
    <t>Customers</t>
  </si>
  <si>
    <t>BASE ON</t>
  </si>
  <si>
    <t>05's Potential Value is based on TPG purchase of Iinet</t>
  </si>
  <si>
    <t>15 September 2015</t>
  </si>
  <si>
    <t>05 Projected Value</t>
  </si>
  <si>
    <t>Avg</t>
  </si>
  <si>
    <t>A precedents has been set.</t>
  </si>
  <si>
    <t>05 Projected Customers</t>
  </si>
  <si>
    <t>Australia</t>
  </si>
  <si>
    <t>Iinet's customers</t>
  </si>
  <si>
    <t>Associate Share Pool</t>
  </si>
  <si>
    <t>Sale price</t>
  </si>
  <si>
    <t>Infinity</t>
  </si>
  <si>
    <t>Total</t>
  </si>
  <si>
    <t>Share of Pool</t>
  </si>
  <si>
    <t>Residual Income</t>
  </si>
  <si>
    <t>Monthly reoccurring referral reward</t>
  </si>
  <si>
    <t>The more customers your group gains - the higher the goodwill value is for you.</t>
  </si>
  <si>
    <t>Associate Shares</t>
  </si>
  <si>
    <t>The database of customer your group builds up - holds a goodwill value</t>
  </si>
  <si>
    <t>Goodwill Value</t>
  </si>
  <si>
    <t xml:space="preserve">Infinity </t>
  </si>
  <si>
    <t>05's Targeted Customer Base</t>
  </si>
  <si>
    <t>05's Projected Associate Share Pool</t>
  </si>
  <si>
    <t>Click Here</t>
  </si>
  <si>
    <t xml:space="preserve">TPG purchased Iinet </t>
  </si>
  <si>
    <t>05 Est</t>
  </si>
  <si>
    <t>Iinet Customers</t>
  </si>
  <si>
    <t>Target</t>
  </si>
  <si>
    <t>Services/customers</t>
  </si>
  <si>
    <t>Forecast Associated Shares</t>
  </si>
  <si>
    <t>Potential Goodwill Worth</t>
  </si>
  <si>
    <t>Infinity Levels - Related to Associated Shares Value</t>
  </si>
  <si>
    <t>Based on targeted services</t>
  </si>
  <si>
    <t>Associated Share Pool</t>
  </si>
  <si>
    <t>Customers / Services</t>
  </si>
  <si>
    <t xml:space="preserve">Referral </t>
  </si>
  <si>
    <t>Your Monthly Fee - on the service you have choosen</t>
  </si>
  <si>
    <t>Your Total Services &amp; Associate Shares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</si>
</sst>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sz val="22"/>
      <color indexed="8"/>
      <name val="Calibri"/>
      <family val="2"/>
    </font>
    <font>
      <sz val="20"/>
      <color indexed="9"/>
      <name val="Calibri"/>
      <family val="2"/>
    </font>
    <font>
      <sz val="24"/>
      <color indexed="9"/>
      <name val="Calibri"/>
      <family val="2"/>
    </font>
    <font>
      <sz val="36"/>
      <color indexed="9"/>
      <name val="Calibri"/>
      <family val="2"/>
    </font>
    <font>
      <sz val="8"/>
      <color indexed="9"/>
      <name val="Calibri"/>
      <family val="2"/>
    </font>
    <font>
      <sz val="22"/>
      <color indexed="9"/>
      <name val="Calibri"/>
      <family val="2"/>
    </font>
    <font>
      <sz val="12"/>
      <color indexed="8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theme="1"/>
      <name val="Calibri"/>
      <family val="2"/>
    </font>
    <font>
      <sz val="18"/>
      <color theme="1"/>
      <name val="Calibri"/>
      <family val="2"/>
    </font>
    <font>
      <sz val="16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4"/>
      <color theme="0"/>
      <name val="Calibri"/>
      <family val="2"/>
    </font>
    <font>
      <sz val="20"/>
      <color theme="0"/>
      <name val="Calibri"/>
      <family val="2"/>
    </font>
    <font>
      <sz val="24"/>
      <color theme="0"/>
      <name val="Calibri"/>
      <family val="2"/>
    </font>
    <font>
      <sz val="36"/>
      <color theme="0"/>
      <name val="Calibri"/>
      <family val="2"/>
    </font>
    <font>
      <sz val="8"/>
      <color theme="0"/>
      <name val="Calibri"/>
      <family val="2"/>
    </font>
    <font>
      <b/>
      <sz val="14"/>
      <color theme="0"/>
      <name val="Calibri"/>
      <family val="2"/>
    </font>
    <font>
      <sz val="2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56" fillId="0" borderId="0" xfId="0" applyFont="1" applyAlignment="1">
      <alignment/>
    </xf>
    <xf numFmtId="1" fontId="0" fillId="0" borderId="0" xfId="0" applyNumberFormat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56" fillId="33" borderId="0" xfId="0" applyFont="1" applyFill="1" applyAlignment="1">
      <alignment/>
    </xf>
    <xf numFmtId="1" fontId="0" fillId="0" borderId="0" xfId="0" applyNumberFormat="1" applyAlignment="1">
      <alignment horizontal="center"/>
    </xf>
    <xf numFmtId="10" fontId="0" fillId="34" borderId="0" xfId="0" applyNumberFormat="1" applyFill="1" applyAlignment="1">
      <alignment horizontal="center"/>
    </xf>
    <xf numFmtId="0" fontId="0" fillId="33" borderId="0" xfId="0" applyFill="1" applyAlignment="1">
      <alignment/>
    </xf>
    <xf numFmtId="0" fontId="57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57" fillId="33" borderId="10" xfId="0" applyFont="1" applyFill="1" applyBorder="1" applyAlignment="1">
      <alignment/>
    </xf>
    <xf numFmtId="0" fontId="57" fillId="33" borderId="11" xfId="0" applyFont="1" applyFill="1" applyBorder="1" applyAlignment="1">
      <alignment/>
    </xf>
    <xf numFmtId="10" fontId="0" fillId="33" borderId="0" xfId="0" applyNumberFormat="1" applyFill="1" applyAlignment="1">
      <alignment horizontal="center"/>
    </xf>
    <xf numFmtId="0" fontId="0" fillId="33" borderId="0" xfId="0" applyFill="1" applyBorder="1" applyAlignment="1">
      <alignment horizontal="center"/>
    </xf>
    <xf numFmtId="0" fontId="57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8" fillId="33" borderId="12" xfId="0" applyFont="1" applyFill="1" applyBorder="1" applyAlignment="1">
      <alignment horizontal="center"/>
    </xf>
    <xf numFmtId="15" fontId="59" fillId="7" borderId="0" xfId="0" applyNumberFormat="1" applyFont="1" applyFill="1" applyBorder="1" applyAlignment="1" quotePrefix="1">
      <alignment/>
    </xf>
    <xf numFmtId="0" fontId="0" fillId="7" borderId="13" xfId="0" applyFill="1" applyBorder="1" applyAlignment="1">
      <alignment/>
    </xf>
    <xf numFmtId="0" fontId="59" fillId="7" borderId="10" xfId="0" applyFont="1" applyFill="1" applyBorder="1" applyAlignment="1">
      <alignment/>
    </xf>
    <xf numFmtId="0" fontId="0" fillId="7" borderId="0" xfId="0" applyFill="1" applyBorder="1" applyAlignment="1">
      <alignment/>
    </xf>
    <xf numFmtId="165" fontId="59" fillId="7" borderId="0" xfId="0" applyNumberFormat="1" applyFont="1" applyFill="1" applyAlignment="1">
      <alignment horizontal="center"/>
    </xf>
    <xf numFmtId="0" fontId="59" fillId="7" borderId="0" xfId="0" applyFont="1" applyFill="1" applyBorder="1" applyAlignment="1">
      <alignment horizontal="center"/>
    </xf>
    <xf numFmtId="0" fontId="59" fillId="7" borderId="0" xfId="0" applyFont="1" applyFill="1" applyBorder="1" applyAlignment="1">
      <alignment/>
    </xf>
    <xf numFmtId="3" fontId="59" fillId="7" borderId="0" xfId="0" applyNumberFormat="1" applyFont="1" applyFill="1" applyBorder="1" applyAlignment="1">
      <alignment horizontal="center"/>
    </xf>
    <xf numFmtId="1" fontId="59" fillId="7" borderId="0" xfId="0" applyNumberFormat="1" applyFont="1" applyFill="1" applyBorder="1" applyAlignment="1">
      <alignment horizontal="center"/>
    </xf>
    <xf numFmtId="9" fontId="59" fillId="7" borderId="0" xfId="0" applyNumberFormat="1" applyFont="1" applyFill="1" applyBorder="1" applyAlignment="1">
      <alignment horizontal="center"/>
    </xf>
    <xf numFmtId="0" fontId="59" fillId="7" borderId="13" xfId="0" applyFont="1" applyFill="1" applyBorder="1" applyAlignment="1">
      <alignment horizontal="center"/>
    </xf>
    <xf numFmtId="9" fontId="24" fillId="7" borderId="0" xfId="0" applyNumberFormat="1" applyFont="1" applyFill="1" applyBorder="1" applyAlignment="1">
      <alignment horizontal="center"/>
    </xf>
    <xf numFmtId="164" fontId="59" fillId="7" borderId="13" xfId="0" applyNumberFormat="1" applyFont="1" applyFill="1" applyBorder="1" applyAlignment="1">
      <alignment horizontal="center"/>
    </xf>
    <xf numFmtId="0" fontId="59" fillId="13" borderId="10" xfId="0" applyFont="1" applyFill="1" applyBorder="1" applyAlignment="1">
      <alignment/>
    </xf>
    <xf numFmtId="0" fontId="59" fillId="13" borderId="0" xfId="0" applyFont="1" applyFill="1" applyBorder="1" applyAlignment="1">
      <alignment horizontal="center"/>
    </xf>
    <xf numFmtId="0" fontId="59" fillId="13" borderId="13" xfId="0" applyFont="1" applyFill="1" applyBorder="1" applyAlignment="1">
      <alignment/>
    </xf>
    <xf numFmtId="170" fontId="59" fillId="7" borderId="14" xfId="0" applyNumberFormat="1" applyFont="1" applyFill="1" applyBorder="1" applyAlignment="1" applyProtection="1">
      <alignment horizontal="center"/>
      <protection locked="0"/>
    </xf>
    <xf numFmtId="4" fontId="59" fillId="7" borderId="14" xfId="0" applyNumberFormat="1" applyFont="1" applyFill="1" applyBorder="1" applyAlignment="1">
      <alignment horizontal="center"/>
    </xf>
    <xf numFmtId="4" fontId="59" fillId="7" borderId="15" xfId="0" applyNumberFormat="1" applyFont="1" applyFill="1" applyBorder="1" applyAlignment="1">
      <alignment horizontal="center"/>
    </xf>
    <xf numFmtId="4" fontId="59" fillId="7" borderId="16" xfId="0" applyNumberFormat="1" applyFont="1" applyFill="1" applyBorder="1" applyAlignment="1">
      <alignment/>
    </xf>
    <xf numFmtId="4" fontId="59" fillId="7" borderId="17" xfId="0" applyNumberFormat="1" applyFont="1" applyFill="1" applyBorder="1" applyAlignment="1">
      <alignment/>
    </xf>
    <xf numFmtId="4" fontId="59" fillId="7" borderId="18" xfId="0" applyNumberFormat="1" applyFont="1" applyFill="1" applyBorder="1" applyAlignment="1">
      <alignment/>
    </xf>
    <xf numFmtId="4" fontId="59" fillId="7" borderId="19" xfId="0" applyNumberFormat="1" applyFont="1" applyFill="1" applyBorder="1" applyAlignment="1">
      <alignment horizontal="center"/>
    </xf>
    <xf numFmtId="4" fontId="59" fillId="7" borderId="16" xfId="0" applyNumberFormat="1" applyFont="1" applyFill="1" applyBorder="1" applyAlignment="1">
      <alignment horizontal="center"/>
    </xf>
    <xf numFmtId="4" fontId="59" fillId="7" borderId="18" xfId="0" applyNumberFormat="1" applyFont="1" applyFill="1" applyBorder="1" applyAlignment="1">
      <alignment horizontal="center"/>
    </xf>
    <xf numFmtId="0" fontId="60" fillId="7" borderId="11" xfId="0" applyFont="1" applyFill="1" applyBorder="1" applyAlignment="1">
      <alignment horizontal="center"/>
    </xf>
    <xf numFmtId="0" fontId="60" fillId="7" borderId="12" xfId="0" applyFont="1" applyFill="1" applyBorder="1" applyAlignment="1">
      <alignment horizontal="center"/>
    </xf>
    <xf numFmtId="0" fontId="60" fillId="7" borderId="20" xfId="0" applyFont="1" applyFill="1" applyBorder="1" applyAlignment="1">
      <alignment horizontal="center"/>
    </xf>
    <xf numFmtId="164" fontId="0" fillId="33" borderId="0" xfId="0" applyNumberFormat="1" applyFill="1" applyBorder="1" applyAlignment="1">
      <alignment horizontal="center"/>
    </xf>
    <xf numFmtId="0" fontId="57" fillId="34" borderId="14" xfId="0" applyFont="1" applyFill="1" applyBorder="1" applyAlignment="1" applyProtection="1">
      <alignment horizontal="center"/>
      <protection locked="0"/>
    </xf>
    <xf numFmtId="164" fontId="59" fillId="6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/>
    </xf>
    <xf numFmtId="164" fontId="61" fillId="34" borderId="14" xfId="0" applyNumberFormat="1" applyFont="1" applyFill="1" applyBorder="1" applyAlignment="1" applyProtection="1">
      <alignment horizontal="center"/>
      <protection locked="0"/>
    </xf>
    <xf numFmtId="0" fontId="61" fillId="33" borderId="0" xfId="0" applyFont="1" applyFill="1" applyAlignment="1">
      <alignment/>
    </xf>
    <xf numFmtId="0" fontId="61" fillId="33" borderId="10" xfId="0" applyFont="1" applyFill="1" applyBorder="1" applyAlignment="1">
      <alignment/>
    </xf>
    <xf numFmtId="0" fontId="61" fillId="33" borderId="0" xfId="0" applyFont="1" applyFill="1" applyBorder="1" applyAlignment="1">
      <alignment/>
    </xf>
    <xf numFmtId="0" fontId="61" fillId="33" borderId="13" xfId="0" applyFont="1" applyFill="1" applyBorder="1" applyAlignment="1">
      <alignment/>
    </xf>
    <xf numFmtId="0" fontId="61" fillId="0" borderId="0" xfId="0" applyFont="1" applyAlignment="1">
      <alignment/>
    </xf>
    <xf numFmtId="0" fontId="57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57" fillId="33" borderId="13" xfId="0" applyFont="1" applyFill="1" applyBorder="1" applyAlignment="1">
      <alignment/>
    </xf>
    <xf numFmtId="164" fontId="62" fillId="33" borderId="16" xfId="0" applyNumberFormat="1" applyFont="1" applyFill="1" applyBorder="1" applyAlignment="1">
      <alignment horizontal="center"/>
    </xf>
    <xf numFmtId="10" fontId="59" fillId="6" borderId="0" xfId="0" applyNumberFormat="1" applyFont="1" applyFill="1" applyBorder="1" applyAlignment="1">
      <alignment horizontal="center"/>
    </xf>
    <xf numFmtId="164" fontId="0" fillId="33" borderId="0" xfId="0" applyNumberFormat="1" applyFill="1" applyBorder="1" applyAlignment="1">
      <alignment/>
    </xf>
    <xf numFmtId="164" fontId="0" fillId="33" borderId="16" xfId="0" applyNumberFormat="1" applyFill="1" applyBorder="1" applyAlignment="1">
      <alignment/>
    </xf>
    <xf numFmtId="0" fontId="57" fillId="33" borderId="0" xfId="0" applyFont="1" applyFill="1" applyBorder="1" applyAlignment="1">
      <alignment/>
    </xf>
    <xf numFmtId="0" fontId="58" fillId="33" borderId="0" xfId="0" applyFont="1" applyFill="1" applyBorder="1" applyAlignment="1">
      <alignment horizontal="center"/>
    </xf>
    <xf numFmtId="0" fontId="57" fillId="33" borderId="13" xfId="0" applyFont="1" applyFill="1" applyBorder="1" applyAlignment="1">
      <alignment horizontal="center"/>
    </xf>
    <xf numFmtId="0" fontId="58" fillId="33" borderId="0" xfId="0" applyFont="1" applyFill="1" applyBorder="1" applyAlignment="1" applyProtection="1">
      <alignment horizontal="center"/>
      <protection/>
    </xf>
    <xf numFmtId="0" fontId="58" fillId="33" borderId="0" xfId="0" applyFont="1" applyFill="1" applyBorder="1" applyAlignment="1">
      <alignment/>
    </xf>
    <xf numFmtId="3" fontId="57" fillId="33" borderId="0" xfId="0" applyNumberFormat="1" applyFont="1" applyFill="1" applyBorder="1" applyAlignment="1">
      <alignment horizontal="center"/>
    </xf>
    <xf numFmtId="9" fontId="0" fillId="33" borderId="0" xfId="0" applyNumberFormat="1" applyFill="1" applyBorder="1" applyAlignment="1">
      <alignment horizontal="center"/>
    </xf>
    <xf numFmtId="165" fontId="0" fillId="6" borderId="0" xfId="0" applyNumberFormat="1" applyFont="1" applyFill="1" applyBorder="1" applyAlignment="1" applyProtection="1">
      <alignment horizontal="center"/>
      <protection/>
    </xf>
    <xf numFmtId="0" fontId="56" fillId="33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8" fillId="34" borderId="0" xfId="53" applyFill="1" applyBorder="1" applyAlignment="1" applyProtection="1">
      <alignment horizontal="center"/>
      <protection locked="0"/>
    </xf>
    <xf numFmtId="0" fontId="56" fillId="33" borderId="0" xfId="0" applyFont="1" applyFill="1" applyBorder="1" applyAlignment="1">
      <alignment horizontal="center"/>
    </xf>
    <xf numFmtId="165" fontId="61" fillId="33" borderId="0" xfId="0" applyNumberFormat="1" applyFont="1" applyFill="1" applyBorder="1" applyAlignment="1">
      <alignment horizontal="center"/>
    </xf>
    <xf numFmtId="0" fontId="63" fillId="33" borderId="0" xfId="0" applyFont="1" applyFill="1" applyBorder="1" applyAlignment="1">
      <alignment horizontal="center"/>
    </xf>
    <xf numFmtId="165" fontId="0" fillId="33" borderId="0" xfId="0" applyNumberFormat="1" applyFill="1" applyBorder="1" applyAlignment="1">
      <alignment horizontal="center"/>
    </xf>
    <xf numFmtId="3" fontId="58" fillId="33" borderId="12" xfId="0" applyNumberFormat="1" applyFont="1" applyFill="1" applyBorder="1" applyAlignment="1" applyProtection="1">
      <alignment horizontal="center"/>
      <protection/>
    </xf>
    <xf numFmtId="0" fontId="63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57" fillId="33" borderId="20" xfId="0" applyFont="1" applyFill="1" applyBorder="1" applyAlignment="1">
      <alignment horizontal="center"/>
    </xf>
    <xf numFmtId="165" fontId="59" fillId="7" borderId="0" xfId="0" applyNumberFormat="1" applyFont="1" applyFill="1" applyBorder="1" applyAlignment="1">
      <alignment horizontal="center"/>
    </xf>
    <xf numFmtId="165" fontId="60" fillId="7" borderId="0" xfId="0" applyNumberFormat="1" applyFont="1" applyFill="1" applyBorder="1" applyAlignment="1">
      <alignment horizontal="center"/>
    </xf>
    <xf numFmtId="165" fontId="34" fillId="7" borderId="0" xfId="0" applyNumberFormat="1" applyFont="1" applyFill="1" applyBorder="1" applyAlignment="1">
      <alignment horizontal="center"/>
    </xf>
    <xf numFmtId="4" fontId="59" fillId="7" borderId="14" xfId="0" applyNumberFormat="1" applyFont="1" applyFill="1" applyBorder="1" applyAlignment="1" applyProtection="1">
      <alignment horizontal="center"/>
      <protection/>
    </xf>
    <xf numFmtId="4" fontId="59" fillId="7" borderId="21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3" borderId="0" xfId="0" applyFill="1" applyAlignment="1">
      <alignment horizontal="center"/>
    </xf>
    <xf numFmtId="0" fontId="57" fillId="33" borderId="0" xfId="0" applyFont="1" applyFill="1" applyAlignment="1">
      <alignment horizontal="center"/>
    </xf>
    <xf numFmtId="0" fontId="0" fillId="7" borderId="13" xfId="0" applyFill="1" applyBorder="1" applyAlignment="1">
      <alignment horizontal="center"/>
    </xf>
    <xf numFmtId="0" fontId="59" fillId="13" borderId="13" xfId="0" applyFont="1" applyFill="1" applyBorder="1" applyAlignment="1">
      <alignment horizontal="center"/>
    </xf>
    <xf numFmtId="4" fontId="59" fillId="7" borderId="17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 horizontal="center"/>
    </xf>
    <xf numFmtId="164" fontId="62" fillId="33" borderId="0" xfId="0" applyNumberFormat="1" applyFont="1" applyFill="1" applyBorder="1" applyAlignment="1">
      <alignment horizontal="center"/>
    </xf>
    <xf numFmtId="164" fontId="64" fillId="33" borderId="0" xfId="0" applyNumberFormat="1" applyFont="1" applyFill="1" applyAlignment="1">
      <alignment horizontal="center"/>
    </xf>
    <xf numFmtId="164" fontId="59" fillId="33" borderId="0" xfId="0" applyNumberFormat="1" applyFont="1" applyFill="1" applyAlignment="1">
      <alignment/>
    </xf>
    <xf numFmtId="0" fontId="64" fillId="33" borderId="0" xfId="0" applyFont="1" applyFill="1" applyAlignment="1">
      <alignment horizontal="right"/>
    </xf>
    <xf numFmtId="165" fontId="59" fillId="0" borderId="0" xfId="0" applyNumberFormat="1" applyFont="1" applyAlignment="1">
      <alignment horizontal="center"/>
    </xf>
    <xf numFmtId="0" fontId="61" fillId="34" borderId="0" xfId="0" applyFont="1" applyFill="1" applyAlignment="1" applyProtection="1">
      <alignment horizontal="center"/>
      <protection locked="0"/>
    </xf>
    <xf numFmtId="0" fontId="63" fillId="33" borderId="10" xfId="0" applyFont="1" applyFill="1" applyBorder="1" applyAlignment="1">
      <alignment/>
    </xf>
    <xf numFmtId="0" fontId="63" fillId="10" borderId="10" xfId="0" applyFont="1" applyFill="1" applyBorder="1" applyAlignment="1">
      <alignment/>
    </xf>
    <xf numFmtId="0" fontId="57" fillId="0" borderId="14" xfId="0" applyFont="1" applyFill="1" applyBorder="1" applyAlignment="1" applyProtection="1">
      <alignment horizontal="center"/>
      <protection/>
    </xf>
    <xf numFmtId="0" fontId="61" fillId="35" borderId="0" xfId="0" applyFont="1" applyFill="1" applyAlignment="1">
      <alignment/>
    </xf>
    <xf numFmtId="0" fontId="57" fillId="35" borderId="0" xfId="0" applyFont="1" applyFill="1" applyAlignment="1">
      <alignment/>
    </xf>
    <xf numFmtId="164" fontId="63" fillId="33" borderId="0" xfId="0" applyNumberFormat="1" applyFont="1" applyFill="1" applyBorder="1" applyAlignment="1">
      <alignment/>
    </xf>
    <xf numFmtId="0" fontId="65" fillId="35" borderId="0" xfId="0" applyFont="1" applyFill="1" applyBorder="1" applyAlignment="1">
      <alignment horizontal="center"/>
    </xf>
    <xf numFmtId="0" fontId="64" fillId="0" borderId="0" xfId="0" applyFont="1" applyAlignment="1">
      <alignment horizontal="right"/>
    </xf>
    <xf numFmtId="164" fontId="61" fillId="33" borderId="0" xfId="0" applyNumberFormat="1" applyFont="1" applyFill="1" applyBorder="1" applyAlignment="1">
      <alignment horizontal="center"/>
    </xf>
    <xf numFmtId="164" fontId="61" fillId="33" borderId="0" xfId="0" applyNumberFormat="1" applyFont="1" applyFill="1" applyAlignment="1">
      <alignment horizontal="center"/>
    </xf>
    <xf numFmtId="164" fontId="61" fillId="33" borderId="0" xfId="0" applyNumberFormat="1" applyFont="1" applyFill="1" applyBorder="1" applyAlignment="1">
      <alignment/>
    </xf>
    <xf numFmtId="0" fontId="64" fillId="33" borderId="0" xfId="0" applyFont="1" applyFill="1" applyBorder="1" applyAlignment="1">
      <alignment horizontal="center"/>
    </xf>
    <xf numFmtId="164" fontId="64" fillId="33" borderId="22" xfId="0" applyNumberFormat="1" applyFont="1" applyFill="1" applyBorder="1" applyAlignment="1">
      <alignment horizontal="center"/>
    </xf>
    <xf numFmtId="164" fontId="59" fillId="33" borderId="22" xfId="0" applyNumberFormat="1" applyFont="1" applyFill="1" applyBorder="1" applyAlignment="1">
      <alignment/>
    </xf>
    <xf numFmtId="164" fontId="63" fillId="33" borderId="23" xfId="0" applyNumberFormat="1" applyFont="1" applyFill="1" applyBorder="1" applyAlignment="1">
      <alignment/>
    </xf>
    <xf numFmtId="0" fontId="61" fillId="33" borderId="23" xfId="0" applyFont="1" applyFill="1" applyBorder="1" applyAlignment="1" applyProtection="1">
      <alignment horizontal="center"/>
      <protection/>
    </xf>
    <xf numFmtId="0" fontId="57" fillId="34" borderId="19" xfId="0" applyFont="1" applyFill="1" applyBorder="1" applyAlignment="1" applyProtection="1">
      <alignment horizontal="center"/>
      <protection locked="0"/>
    </xf>
    <xf numFmtId="164" fontId="59" fillId="6" borderId="24" xfId="0" applyNumberFormat="1" applyFont="1" applyFill="1" applyBorder="1" applyAlignment="1">
      <alignment horizontal="center"/>
    </xf>
    <xf numFmtId="164" fontId="0" fillId="33" borderId="25" xfId="0" applyNumberFormat="1" applyFill="1" applyBorder="1" applyAlignment="1">
      <alignment horizontal="center"/>
    </xf>
    <xf numFmtId="0" fontId="41" fillId="35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66" fillId="36" borderId="0" xfId="0" applyFont="1" applyFill="1" applyAlignment="1">
      <alignment wrapText="1"/>
    </xf>
    <xf numFmtId="0" fontId="67" fillId="35" borderId="10" xfId="0" applyFont="1" applyFill="1" applyBorder="1" applyAlignment="1">
      <alignment horizontal="center" wrapText="1"/>
    </xf>
    <xf numFmtId="0" fontId="56" fillId="0" borderId="0" xfId="0" applyFont="1" applyAlignment="1">
      <alignment horizontal="center" wrapText="1"/>
    </xf>
    <xf numFmtId="0" fontId="56" fillId="0" borderId="13" xfId="0" applyFont="1" applyBorder="1" applyAlignment="1">
      <alignment horizontal="center" wrapText="1"/>
    </xf>
    <xf numFmtId="0" fontId="60" fillId="7" borderId="10" xfId="0" applyFont="1" applyFill="1" applyBorder="1" applyAlignment="1">
      <alignment wrapText="1"/>
    </xf>
    <xf numFmtId="0" fontId="54" fillId="7" borderId="0" xfId="0" applyFont="1" applyFill="1" applyBorder="1" applyAlignment="1">
      <alignment wrapText="1"/>
    </xf>
    <xf numFmtId="0" fontId="68" fillId="35" borderId="26" xfId="0" applyFont="1" applyFill="1" applyBorder="1" applyAlignment="1">
      <alignment horizontal="center" wrapText="1"/>
    </xf>
    <xf numFmtId="0" fontId="68" fillId="35" borderId="27" xfId="0" applyFont="1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61" fillId="7" borderId="26" xfId="0" applyFont="1" applyFill="1" applyBorder="1" applyAlignment="1">
      <alignment horizontal="center" wrapText="1"/>
    </xf>
    <xf numFmtId="0" fontId="0" fillId="7" borderId="27" xfId="0" applyFill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165" fontId="59" fillId="7" borderId="10" xfId="0" applyNumberFormat="1" applyFont="1" applyFill="1" applyBorder="1" applyAlignment="1">
      <alignment horizontal="center" wrapText="1"/>
    </xf>
    <xf numFmtId="0" fontId="59" fillId="7" borderId="0" xfId="0" applyFont="1" applyFill="1" applyBorder="1" applyAlignment="1">
      <alignment horizontal="center" wrapText="1"/>
    </xf>
    <xf numFmtId="0" fontId="0" fillId="7" borderId="0" xfId="0" applyFill="1" applyBorder="1" applyAlignment="1">
      <alignment horizontal="center" wrapText="1"/>
    </xf>
    <xf numFmtId="165" fontId="69" fillId="37" borderId="0" xfId="0" applyNumberFormat="1" applyFont="1" applyFill="1" applyBorder="1" applyAlignment="1">
      <alignment horizontal="center" wrapText="1"/>
    </xf>
    <xf numFmtId="3" fontId="69" fillId="37" borderId="0" xfId="0" applyNumberFormat="1" applyFont="1" applyFill="1" applyBorder="1" applyAlignment="1">
      <alignment horizontal="center" wrapText="1"/>
    </xf>
    <xf numFmtId="0" fontId="38" fillId="37" borderId="0" xfId="0" applyFont="1" applyFill="1" applyBorder="1" applyAlignment="1">
      <alignment horizontal="center" wrapText="1"/>
    </xf>
    <xf numFmtId="0" fontId="70" fillId="35" borderId="0" xfId="0" applyFont="1" applyFill="1" applyAlignment="1">
      <alignment horizontal="center" wrapText="1"/>
    </xf>
    <xf numFmtId="0" fontId="61" fillId="0" borderId="0" xfId="0" applyFont="1" applyAlignment="1">
      <alignment wrapText="1"/>
    </xf>
    <xf numFmtId="0" fontId="71" fillId="38" borderId="10" xfId="0" applyFont="1" applyFill="1" applyBorder="1" applyAlignment="1">
      <alignment horizontal="center" wrapText="1"/>
    </xf>
    <xf numFmtId="0" fontId="71" fillId="38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8</xdr:row>
      <xdr:rowOff>9525</xdr:rowOff>
    </xdr:from>
    <xdr:to>
      <xdr:col>1</xdr:col>
      <xdr:colOff>2828925</xdr:colOff>
      <xdr:row>12</xdr:row>
      <xdr:rowOff>66675</xdr:rowOff>
    </xdr:to>
    <xdr:pic>
      <xdr:nvPicPr>
        <xdr:cNvPr id="1" name="Picture 9" descr="Sharing in our Succe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2257425"/>
          <a:ext cx="15049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514350</xdr:colOff>
      <xdr:row>18</xdr:row>
      <xdr:rowOff>200025</xdr:rowOff>
    </xdr:from>
    <xdr:to>
      <xdr:col>6</xdr:col>
      <xdr:colOff>9525</xdr:colOff>
      <xdr:row>19</xdr:row>
      <xdr:rowOff>200025</xdr:rowOff>
    </xdr:to>
    <xdr:sp>
      <xdr:nvSpPr>
        <xdr:cNvPr id="2" name="Up Arrow 17"/>
        <xdr:cNvSpPr>
          <a:spLocks/>
        </xdr:cNvSpPr>
      </xdr:nvSpPr>
      <xdr:spPr>
        <a:xfrm>
          <a:off x="7134225" y="4648200"/>
          <a:ext cx="1200150" cy="0"/>
        </a:xfrm>
        <a:prstGeom prst="upArrow">
          <a:avLst>
            <a:gd name="adj" fmla="val -33824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9525</xdr:rowOff>
    </xdr:from>
    <xdr:to>
      <xdr:col>8</xdr:col>
      <xdr:colOff>19050</xdr:colOff>
      <xdr:row>32</xdr:row>
      <xdr:rowOff>0</xdr:rowOff>
    </xdr:to>
    <xdr:sp>
      <xdr:nvSpPr>
        <xdr:cNvPr id="3" name="Straight Arrow Connector 18"/>
        <xdr:cNvSpPr>
          <a:spLocks/>
        </xdr:cNvSpPr>
      </xdr:nvSpPr>
      <xdr:spPr>
        <a:xfrm flipV="1">
          <a:off x="4953000" y="4648200"/>
          <a:ext cx="3914775" cy="0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200025</xdr:rowOff>
    </xdr:from>
    <xdr:to>
      <xdr:col>7</xdr:col>
      <xdr:colOff>200025</xdr:colOff>
      <xdr:row>19</xdr:row>
      <xdr:rowOff>142875</xdr:rowOff>
    </xdr:to>
    <xdr:sp>
      <xdr:nvSpPr>
        <xdr:cNvPr id="4" name="Straight Arrow Connector 22"/>
        <xdr:cNvSpPr>
          <a:spLocks/>
        </xdr:cNvSpPr>
      </xdr:nvSpPr>
      <xdr:spPr>
        <a:xfrm flipH="1" flipV="1">
          <a:off x="8648700" y="4648200"/>
          <a:ext cx="200025" cy="0"/>
        </a:xfrm>
        <a:prstGeom prst="straightConnector1">
          <a:avLst/>
        </a:prstGeom>
        <a:noFill/>
        <a:ln w="9525" cmpd="sng">
          <a:solidFill>
            <a:srgbClr val="BE4B4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200025</xdr:rowOff>
    </xdr:from>
    <xdr:to>
      <xdr:col>7</xdr:col>
      <xdr:colOff>200025</xdr:colOff>
      <xdr:row>20</xdr:row>
      <xdr:rowOff>114300</xdr:rowOff>
    </xdr:to>
    <xdr:sp>
      <xdr:nvSpPr>
        <xdr:cNvPr id="5" name="Straight Arrow Connector 23"/>
        <xdr:cNvSpPr>
          <a:spLocks/>
        </xdr:cNvSpPr>
      </xdr:nvSpPr>
      <xdr:spPr>
        <a:xfrm flipH="1">
          <a:off x="8648700" y="4648200"/>
          <a:ext cx="200025" cy="0"/>
        </a:xfrm>
        <a:prstGeom prst="straightConnector1">
          <a:avLst/>
        </a:prstGeom>
        <a:noFill/>
        <a:ln w="9525" cmpd="sng">
          <a:solidFill>
            <a:srgbClr val="BE4B4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3190875</xdr:colOff>
      <xdr:row>4</xdr:row>
      <xdr:rowOff>47625</xdr:rowOff>
    </xdr:from>
    <xdr:to>
      <xdr:col>2</xdr:col>
      <xdr:colOff>1057275</xdr:colOff>
      <xdr:row>4</xdr:row>
      <xdr:rowOff>219075</xdr:rowOff>
    </xdr:to>
    <xdr:sp>
      <xdr:nvSpPr>
        <xdr:cNvPr id="6" name="Right Arrow 1"/>
        <xdr:cNvSpPr>
          <a:spLocks/>
        </xdr:cNvSpPr>
      </xdr:nvSpPr>
      <xdr:spPr>
        <a:xfrm>
          <a:off x="3524250" y="1323975"/>
          <a:ext cx="1314450" cy="171450"/>
        </a:xfrm>
        <a:prstGeom prst="rightArrow">
          <a:avLst>
            <a:gd name="adj" fmla="val 43476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1162050</xdr:colOff>
      <xdr:row>14</xdr:row>
      <xdr:rowOff>219075</xdr:rowOff>
    </xdr:from>
    <xdr:to>
      <xdr:col>9</xdr:col>
      <xdr:colOff>790575</xdr:colOff>
      <xdr:row>14</xdr:row>
      <xdr:rowOff>238125</xdr:rowOff>
    </xdr:to>
    <xdr:sp>
      <xdr:nvSpPr>
        <xdr:cNvPr id="7" name="Straight Connector 10"/>
        <xdr:cNvSpPr>
          <a:spLocks/>
        </xdr:cNvSpPr>
      </xdr:nvSpPr>
      <xdr:spPr>
        <a:xfrm flipV="1">
          <a:off x="4943475" y="4419600"/>
          <a:ext cx="5400675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771525</xdr:colOff>
      <xdr:row>14</xdr:row>
      <xdr:rowOff>9525</xdr:rowOff>
    </xdr:from>
    <xdr:to>
      <xdr:col>9</xdr:col>
      <xdr:colOff>771525</xdr:colOff>
      <xdr:row>14</xdr:row>
      <xdr:rowOff>219075</xdr:rowOff>
    </xdr:to>
    <xdr:sp>
      <xdr:nvSpPr>
        <xdr:cNvPr id="8" name="Straight Arrow Connector 13"/>
        <xdr:cNvSpPr>
          <a:spLocks/>
        </xdr:cNvSpPr>
      </xdr:nvSpPr>
      <xdr:spPr>
        <a:xfrm flipV="1">
          <a:off x="10325100" y="4210050"/>
          <a:ext cx="0" cy="20955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962025</xdr:colOff>
      <xdr:row>15</xdr:row>
      <xdr:rowOff>152400</xdr:rowOff>
    </xdr:from>
    <xdr:to>
      <xdr:col>5</xdr:col>
      <xdr:colOff>76200</xdr:colOff>
      <xdr:row>15</xdr:row>
      <xdr:rowOff>266700</xdr:rowOff>
    </xdr:to>
    <xdr:sp>
      <xdr:nvSpPr>
        <xdr:cNvPr id="1" name="Right Arrow 1"/>
        <xdr:cNvSpPr>
          <a:spLocks/>
        </xdr:cNvSpPr>
      </xdr:nvSpPr>
      <xdr:spPr>
        <a:xfrm>
          <a:off x="7248525" y="4648200"/>
          <a:ext cx="161925" cy="114300"/>
        </a:xfrm>
        <a:prstGeom prst="rightArrow">
          <a:avLst>
            <a:gd name="adj" fmla="val 14703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123825</xdr:rowOff>
    </xdr:from>
    <xdr:to>
      <xdr:col>5</xdr:col>
      <xdr:colOff>76200</xdr:colOff>
      <xdr:row>16</xdr:row>
      <xdr:rowOff>238125</xdr:rowOff>
    </xdr:to>
    <xdr:sp>
      <xdr:nvSpPr>
        <xdr:cNvPr id="2" name="Right Arrow 2"/>
        <xdr:cNvSpPr>
          <a:spLocks/>
        </xdr:cNvSpPr>
      </xdr:nvSpPr>
      <xdr:spPr>
        <a:xfrm>
          <a:off x="7248525" y="4914900"/>
          <a:ext cx="161925" cy="114300"/>
        </a:xfrm>
        <a:prstGeom prst="rightArrow">
          <a:avLst>
            <a:gd name="adj" fmla="val 14703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695325</xdr:colOff>
      <xdr:row>13</xdr:row>
      <xdr:rowOff>200025</xdr:rowOff>
    </xdr:from>
    <xdr:to>
      <xdr:col>3</xdr:col>
      <xdr:colOff>57150</xdr:colOff>
      <xdr:row>13</xdr:row>
      <xdr:rowOff>323850</xdr:rowOff>
    </xdr:to>
    <xdr:sp>
      <xdr:nvSpPr>
        <xdr:cNvPr id="3" name="Right Arrow 3"/>
        <xdr:cNvSpPr>
          <a:spLocks/>
        </xdr:cNvSpPr>
      </xdr:nvSpPr>
      <xdr:spPr>
        <a:xfrm>
          <a:off x="4752975" y="4076700"/>
          <a:ext cx="295275" cy="123825"/>
        </a:xfrm>
        <a:prstGeom prst="rightArrow">
          <a:avLst>
            <a:gd name="adj" fmla="val 29032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695325</xdr:colOff>
      <xdr:row>12</xdr:row>
      <xdr:rowOff>133350</xdr:rowOff>
    </xdr:from>
    <xdr:to>
      <xdr:col>3</xdr:col>
      <xdr:colOff>57150</xdr:colOff>
      <xdr:row>12</xdr:row>
      <xdr:rowOff>257175</xdr:rowOff>
    </xdr:to>
    <xdr:sp>
      <xdr:nvSpPr>
        <xdr:cNvPr id="4" name="Right Arrow 4"/>
        <xdr:cNvSpPr>
          <a:spLocks/>
        </xdr:cNvSpPr>
      </xdr:nvSpPr>
      <xdr:spPr>
        <a:xfrm>
          <a:off x="4752975" y="3714750"/>
          <a:ext cx="295275" cy="123825"/>
        </a:xfrm>
        <a:prstGeom prst="rightArrow">
          <a:avLst>
            <a:gd name="adj" fmla="val 29032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1447800</xdr:colOff>
      <xdr:row>5</xdr:row>
      <xdr:rowOff>190500</xdr:rowOff>
    </xdr:from>
    <xdr:to>
      <xdr:col>1</xdr:col>
      <xdr:colOff>3448050</xdr:colOff>
      <xdr:row>9</xdr:row>
      <xdr:rowOff>57150</xdr:rowOff>
    </xdr:to>
    <xdr:pic>
      <xdr:nvPicPr>
        <xdr:cNvPr id="5" name="Picture 9" descr="Sharing in our Succe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781175"/>
          <a:ext cx="2000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781050</xdr:colOff>
      <xdr:row>20</xdr:row>
      <xdr:rowOff>0</xdr:rowOff>
    </xdr:from>
    <xdr:to>
      <xdr:col>7</xdr:col>
      <xdr:colOff>276225</xdr:colOff>
      <xdr:row>21</xdr:row>
      <xdr:rowOff>0</xdr:rowOff>
    </xdr:to>
    <xdr:sp>
      <xdr:nvSpPr>
        <xdr:cNvPr id="6" name="Up Arrow 6"/>
        <xdr:cNvSpPr>
          <a:spLocks/>
        </xdr:cNvSpPr>
      </xdr:nvSpPr>
      <xdr:spPr>
        <a:xfrm>
          <a:off x="8953500" y="5915025"/>
          <a:ext cx="419100" cy="190500"/>
        </a:xfrm>
        <a:prstGeom prst="upArrow">
          <a:avLst>
            <a:gd name="adj" fmla="val 0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27</xdr:row>
      <xdr:rowOff>9525</xdr:rowOff>
    </xdr:from>
    <xdr:to>
      <xdr:col>9</xdr:col>
      <xdr:colOff>19050</xdr:colOff>
      <xdr:row>33</xdr:row>
      <xdr:rowOff>0</xdr:rowOff>
    </xdr:to>
    <xdr:sp>
      <xdr:nvSpPr>
        <xdr:cNvPr id="7" name="Straight Arrow Connector 7"/>
        <xdr:cNvSpPr>
          <a:spLocks/>
        </xdr:cNvSpPr>
      </xdr:nvSpPr>
      <xdr:spPr>
        <a:xfrm flipV="1">
          <a:off x="5000625" y="7286625"/>
          <a:ext cx="5505450" cy="1152525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190500</xdr:rowOff>
    </xdr:from>
    <xdr:to>
      <xdr:col>8</xdr:col>
      <xdr:colOff>381000</xdr:colOff>
      <xdr:row>20</xdr:row>
      <xdr:rowOff>142875</xdr:rowOff>
    </xdr:to>
    <xdr:sp>
      <xdr:nvSpPr>
        <xdr:cNvPr id="8" name="Straight Arrow Connector 8"/>
        <xdr:cNvSpPr>
          <a:spLocks/>
        </xdr:cNvSpPr>
      </xdr:nvSpPr>
      <xdr:spPr>
        <a:xfrm flipH="1" flipV="1">
          <a:off x="9877425" y="5915025"/>
          <a:ext cx="381000" cy="142875"/>
        </a:xfrm>
        <a:prstGeom prst="straightConnector1">
          <a:avLst/>
        </a:prstGeom>
        <a:noFill/>
        <a:ln w="9525" cmpd="sng">
          <a:solidFill>
            <a:srgbClr val="BE4B4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190500</xdr:rowOff>
    </xdr:from>
    <xdr:to>
      <xdr:col>8</xdr:col>
      <xdr:colOff>381000</xdr:colOff>
      <xdr:row>21</xdr:row>
      <xdr:rowOff>114300</xdr:rowOff>
    </xdr:to>
    <xdr:sp>
      <xdr:nvSpPr>
        <xdr:cNvPr id="9" name="Straight Arrow Connector 9"/>
        <xdr:cNvSpPr>
          <a:spLocks/>
        </xdr:cNvSpPr>
      </xdr:nvSpPr>
      <xdr:spPr>
        <a:xfrm flipH="1">
          <a:off x="9877425" y="6105525"/>
          <a:ext cx="381000" cy="114300"/>
        </a:xfrm>
        <a:prstGeom prst="straightConnector1">
          <a:avLst/>
        </a:prstGeom>
        <a:noFill/>
        <a:ln w="9525" cmpd="sng">
          <a:solidFill>
            <a:srgbClr val="BE4B4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mh.com.au/business/tpg-telecom-has-successfully-trapped-iinet-what-now-20150917-gjox52.html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5.00390625" style="0" customWidth="1"/>
    <col min="2" max="2" width="51.7109375" style="0" customWidth="1"/>
    <col min="3" max="3" width="17.57421875" style="0" bestFit="1" customWidth="1"/>
    <col min="4" max="4" width="12.421875" style="1" customWidth="1"/>
    <col min="5" max="5" width="12.57421875" style="0" bestFit="1" customWidth="1"/>
    <col min="6" max="6" width="25.57421875" style="0" customWidth="1"/>
    <col min="7" max="7" width="4.8515625" style="0" customWidth="1"/>
    <col min="8" max="8" width="3.00390625" style="0" customWidth="1"/>
    <col min="9" max="9" width="10.57421875" style="4" customWidth="1"/>
    <col min="10" max="10" width="22.57421875" style="0" customWidth="1"/>
    <col min="11" max="11" width="3.140625" style="0" customWidth="1"/>
    <col min="12" max="12" width="2.00390625" style="0" customWidth="1"/>
  </cols>
  <sheetData>
    <row r="1" spans="1:20" ht="18" customHeight="1" thickBot="1">
      <c r="A1" s="9"/>
      <c r="B1" s="9"/>
      <c r="C1" s="9"/>
      <c r="D1" s="6"/>
      <c r="E1" s="9"/>
      <c r="F1" s="9"/>
      <c r="G1" s="9"/>
      <c r="H1" s="9"/>
      <c r="I1" s="91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5" ht="36" customHeight="1" thickTop="1">
      <c r="A2" s="9"/>
      <c r="B2" s="130" t="s">
        <v>21</v>
      </c>
      <c r="C2" s="131"/>
      <c r="D2" s="132"/>
      <c r="E2" s="132"/>
      <c r="F2" s="132"/>
      <c r="G2" s="133"/>
      <c r="H2" s="9"/>
      <c r="I2" s="144" t="s">
        <v>37</v>
      </c>
      <c r="J2" s="145"/>
      <c r="K2" s="90"/>
      <c r="L2" s="90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31.5">
      <c r="A3" s="9"/>
      <c r="B3" s="125" t="s">
        <v>22</v>
      </c>
      <c r="C3" s="126"/>
      <c r="D3" s="126"/>
      <c r="E3" s="126"/>
      <c r="F3" s="126"/>
      <c r="G3" s="127"/>
      <c r="H3" s="9"/>
      <c r="I3" s="122" t="s">
        <v>39</v>
      </c>
      <c r="J3" s="123"/>
      <c r="K3" s="90"/>
      <c r="L3" s="90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31" ht="15">
      <c r="A4" s="9"/>
      <c r="B4" s="11"/>
      <c r="C4" s="12"/>
      <c r="D4" s="12"/>
      <c r="E4" s="12"/>
      <c r="F4" s="12"/>
      <c r="G4" s="18"/>
      <c r="H4" s="9"/>
      <c r="I4" s="91" t="s">
        <v>34</v>
      </c>
      <c r="J4" s="9"/>
      <c r="K4" s="9"/>
      <c r="L4" s="90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18.75">
      <c r="A5" s="9"/>
      <c r="B5" s="11" t="s">
        <v>43</v>
      </c>
      <c r="C5" s="51"/>
      <c r="D5" s="52">
        <v>69.95</v>
      </c>
      <c r="E5" s="12"/>
      <c r="F5" s="12"/>
      <c r="G5" s="18"/>
      <c r="H5" s="9"/>
      <c r="I5" s="102">
        <v>50000</v>
      </c>
      <c r="J5" s="100" t="s">
        <v>35</v>
      </c>
      <c r="K5" s="100"/>
      <c r="L5" s="90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s="57" customFormat="1" ht="18.75">
      <c r="A6" s="53"/>
      <c r="B6" s="54"/>
      <c r="C6" s="55"/>
      <c r="D6" s="55"/>
      <c r="E6" s="55"/>
      <c r="F6" s="109" t="s">
        <v>21</v>
      </c>
      <c r="G6" s="56"/>
      <c r="H6" s="53"/>
      <c r="I6" s="101">
        <f>+Sheet4!D14</f>
        <v>39000000</v>
      </c>
      <c r="J6" s="110" t="s">
        <v>40</v>
      </c>
      <c r="L6" s="106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</row>
    <row r="7" spans="1:31" ht="15.75" thickBot="1">
      <c r="A7" s="9"/>
      <c r="B7" s="11"/>
      <c r="C7" s="114" t="s">
        <v>41</v>
      </c>
      <c r="D7" s="114" t="s">
        <v>42</v>
      </c>
      <c r="E7" s="16"/>
      <c r="F7" s="16" t="s">
        <v>19</v>
      </c>
      <c r="G7" s="59"/>
      <c r="H7" s="9"/>
      <c r="I7" s="96">
        <f>+Sheet4!J34</f>
        <v>249370.9108199199</v>
      </c>
      <c r="J7" s="100" t="s">
        <v>36</v>
      </c>
      <c r="K7" s="100"/>
      <c r="L7" s="90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s="3" customFormat="1" ht="23.25">
      <c r="A8" s="10"/>
      <c r="B8" s="13" t="s">
        <v>0</v>
      </c>
      <c r="C8" s="49">
        <v>5</v>
      </c>
      <c r="D8" s="50">
        <f>+D5/5</f>
        <v>13.99</v>
      </c>
      <c r="E8" s="48">
        <f aca="true" t="shared" si="0" ref="E8:E13">+C8*D8</f>
        <v>69.95</v>
      </c>
      <c r="F8" s="48">
        <f>+E8</f>
        <v>69.95</v>
      </c>
      <c r="G8" s="60"/>
      <c r="H8" s="10"/>
      <c r="I8" s="115">
        <f>+Sheet4!E5</f>
        <v>2339.4755536112843</v>
      </c>
      <c r="J8" s="116">
        <f>+I8</f>
        <v>2339.4755536112843</v>
      </c>
      <c r="K8" s="99"/>
      <c r="L8" s="107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s="3" customFormat="1" ht="23.25">
      <c r="A9" s="10"/>
      <c r="B9" s="13" t="s">
        <v>1</v>
      </c>
      <c r="C9" s="49">
        <v>0</v>
      </c>
      <c r="D9" s="50">
        <v>3</v>
      </c>
      <c r="E9" s="48">
        <f t="shared" si="0"/>
        <v>0</v>
      </c>
      <c r="F9" s="48">
        <f>+E9+F8</f>
        <v>69.95</v>
      </c>
      <c r="G9" s="60"/>
      <c r="H9" s="10"/>
      <c r="I9" s="98">
        <f>+Sheet4!E6</f>
        <v>0</v>
      </c>
      <c r="J9" s="99">
        <f aca="true" t="shared" si="1" ref="J9:J14">+I9+J8</f>
        <v>2339.4755536112843</v>
      </c>
      <c r="K9" s="99"/>
      <c r="L9" s="107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s="3" customFormat="1" ht="23.25">
      <c r="A10" s="10"/>
      <c r="B10" s="13" t="s">
        <v>2</v>
      </c>
      <c r="C10" s="49">
        <v>0</v>
      </c>
      <c r="D10" s="50">
        <v>2</v>
      </c>
      <c r="E10" s="48">
        <f t="shared" si="0"/>
        <v>0</v>
      </c>
      <c r="F10" s="48">
        <f>+E10+F9</f>
        <v>69.95</v>
      </c>
      <c r="G10" s="60"/>
      <c r="H10" s="10"/>
      <c r="I10" s="98">
        <f>+Sheet4!E7</f>
        <v>0</v>
      </c>
      <c r="J10" s="99">
        <f t="shared" si="1"/>
        <v>2339.4755536112843</v>
      </c>
      <c r="K10" s="99"/>
      <c r="L10" s="107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s="3" customFormat="1" ht="23.25">
      <c r="A11" s="10"/>
      <c r="B11" s="13" t="s">
        <v>3</v>
      </c>
      <c r="C11" s="49">
        <v>0</v>
      </c>
      <c r="D11" s="50">
        <v>1</v>
      </c>
      <c r="E11" s="48">
        <f t="shared" si="0"/>
        <v>0</v>
      </c>
      <c r="F11" s="48">
        <f>+E11+F10</f>
        <v>69.95</v>
      </c>
      <c r="G11" s="60"/>
      <c r="H11" s="10"/>
      <c r="I11" s="98">
        <f>+Sheet4!E8</f>
        <v>0</v>
      </c>
      <c r="J11" s="99">
        <f t="shared" si="1"/>
        <v>2339.4755536112843</v>
      </c>
      <c r="K11" s="99"/>
      <c r="L11" s="107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s="3" customFormat="1" ht="24" thickBot="1">
      <c r="A12" s="10"/>
      <c r="B12" s="13" t="s">
        <v>4</v>
      </c>
      <c r="C12" s="49">
        <v>0</v>
      </c>
      <c r="D12" s="50">
        <v>0.75</v>
      </c>
      <c r="E12" s="48">
        <f t="shared" si="0"/>
        <v>0</v>
      </c>
      <c r="F12" s="48">
        <f>+E12+F11</f>
        <v>69.95</v>
      </c>
      <c r="G12" s="60"/>
      <c r="H12" s="10"/>
      <c r="I12" s="98">
        <f>+Sheet4!E9</f>
        <v>0</v>
      </c>
      <c r="J12" s="99">
        <f t="shared" si="1"/>
        <v>2339.4755536112843</v>
      </c>
      <c r="K12" s="99"/>
      <c r="L12" s="107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s="3" customFormat="1" ht="30" thickBot="1" thickTop="1">
      <c r="A13" s="10"/>
      <c r="B13" s="13" t="s">
        <v>5</v>
      </c>
      <c r="C13" s="49">
        <v>0</v>
      </c>
      <c r="D13" s="120">
        <v>0.5</v>
      </c>
      <c r="E13" s="121">
        <f t="shared" si="0"/>
        <v>0</v>
      </c>
      <c r="F13" s="61">
        <f>+E13+F12</f>
        <v>69.95</v>
      </c>
      <c r="G13" s="60"/>
      <c r="H13" s="10"/>
      <c r="I13" s="98">
        <f>+Sheet4!E10</f>
        <v>0</v>
      </c>
      <c r="J13" s="99">
        <f t="shared" si="1"/>
        <v>2339.4755536112843</v>
      </c>
      <c r="K13" s="99"/>
      <c r="L13" s="107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s="3" customFormat="1" ht="30" thickBot="1" thickTop="1">
      <c r="A14" s="10"/>
      <c r="B14" s="104" t="s">
        <v>38</v>
      </c>
      <c r="C14" s="119">
        <v>0</v>
      </c>
      <c r="D14" s="65"/>
      <c r="E14" s="48"/>
      <c r="F14" s="97"/>
      <c r="G14" s="60"/>
      <c r="H14" s="10"/>
      <c r="I14" s="98">
        <f>+Sheet4!E11</f>
        <v>0</v>
      </c>
      <c r="J14" s="117">
        <f t="shared" si="1"/>
        <v>2339.4755536112843</v>
      </c>
      <c r="K14" s="108"/>
      <c r="L14" s="107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s="57" customFormat="1" ht="20.25" thickBot="1" thickTop="1">
      <c r="A15" s="53"/>
      <c r="B15" s="103" t="s">
        <v>44</v>
      </c>
      <c r="C15" s="118">
        <f>SUM(C8:C14)</f>
        <v>5</v>
      </c>
      <c r="D15" s="55"/>
      <c r="E15" s="111"/>
      <c r="F15" s="111"/>
      <c r="G15" s="56"/>
      <c r="H15" s="53"/>
      <c r="I15" s="112"/>
      <c r="J15" s="113"/>
      <c r="K15" s="113"/>
      <c r="L15" s="106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</row>
    <row r="16" spans="1:31" s="3" customFormat="1" ht="15" customHeight="1" thickBot="1" thickTop="1">
      <c r="A16" s="10"/>
      <c r="B16" s="14"/>
      <c r="C16" s="17"/>
      <c r="D16" s="19"/>
      <c r="E16" s="19"/>
      <c r="F16" s="19"/>
      <c r="G16" s="58"/>
      <c r="H16" s="10"/>
      <c r="I16" s="92"/>
      <c r="J16" s="10"/>
      <c r="K16" s="10"/>
      <c r="L16" s="107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32.25" hidden="1" thickTop="1">
      <c r="A17" s="9"/>
      <c r="B17" s="9"/>
      <c r="C17" s="9"/>
      <c r="D17" s="6"/>
      <c r="E17" s="9"/>
      <c r="F17" s="9"/>
      <c r="G17" s="9"/>
      <c r="H17" s="9"/>
      <c r="I17" s="91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6.5" customHeight="1" hidden="1" thickTop="1">
      <c r="A18" s="9"/>
      <c r="B18" s="134" t="s">
        <v>7</v>
      </c>
      <c r="C18" s="135"/>
      <c r="D18" s="135"/>
      <c r="E18" s="135"/>
      <c r="F18" s="136"/>
      <c r="G18" s="136"/>
      <c r="H18" s="136"/>
      <c r="I18" s="137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5.75" hidden="1" thickTop="1">
      <c r="A19" s="9"/>
      <c r="B19" s="138" t="s">
        <v>8</v>
      </c>
      <c r="C19" s="139"/>
      <c r="D19" s="140"/>
      <c r="E19" s="140"/>
      <c r="F19" s="141">
        <v>1560000000</v>
      </c>
      <c r="G19" s="141"/>
      <c r="H19" s="20" t="s">
        <v>9</v>
      </c>
      <c r="I19" s="93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.75" hidden="1" thickTop="1">
      <c r="A20" s="9"/>
      <c r="B20" s="22" t="s">
        <v>10</v>
      </c>
      <c r="C20" s="23"/>
      <c r="D20" s="23"/>
      <c r="E20" s="23"/>
      <c r="F20" s="24">
        <f>+F19/F21</f>
        <v>1950</v>
      </c>
      <c r="G20" s="25" t="s">
        <v>11</v>
      </c>
      <c r="H20" s="26" t="s">
        <v>12</v>
      </c>
      <c r="I20" s="93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2:31" ht="15.75" hidden="1" thickTop="1">
      <c r="B21" s="22" t="s">
        <v>13</v>
      </c>
      <c r="C21" s="23"/>
      <c r="D21" s="25" t="s">
        <v>14</v>
      </c>
      <c r="E21" s="28" t="s">
        <v>15</v>
      </c>
      <c r="F21" s="142">
        <v>800000</v>
      </c>
      <c r="G21" s="143"/>
      <c r="H21" s="23"/>
      <c r="I21" s="93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2:31" ht="15.75" hidden="1" thickTop="1">
      <c r="B22" s="128" t="s">
        <v>16</v>
      </c>
      <c r="C22" s="129"/>
      <c r="D22" s="29">
        <v>0.4</v>
      </c>
      <c r="E22" s="26" t="s">
        <v>17</v>
      </c>
      <c r="F22" s="23"/>
      <c r="G22" s="23"/>
      <c r="H22" s="25"/>
      <c r="I22" s="30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2:31" ht="15.75" hidden="1" thickTop="1">
      <c r="B23" s="128"/>
      <c r="C23" s="129"/>
      <c r="D23" s="31"/>
      <c r="E23" s="26"/>
      <c r="F23" s="26"/>
      <c r="G23" s="26"/>
      <c r="H23" s="27"/>
      <c r="I23" s="32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2:31" ht="15.75" hidden="1" thickTop="1">
      <c r="B24" s="22"/>
      <c r="C24" s="23"/>
      <c r="D24" s="23"/>
      <c r="E24" s="23"/>
      <c r="F24" s="26"/>
      <c r="G24" s="23"/>
      <c r="H24" s="27"/>
      <c r="I24" s="32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2:31" ht="15.75" hidden="1" thickTop="1">
      <c r="B25" s="33"/>
      <c r="C25" s="34" t="s">
        <v>0</v>
      </c>
      <c r="D25" s="34" t="s">
        <v>2</v>
      </c>
      <c r="E25" s="34" t="s">
        <v>3</v>
      </c>
      <c r="F25" s="34" t="s">
        <v>4</v>
      </c>
      <c r="G25" s="34" t="s">
        <v>5</v>
      </c>
      <c r="H25" s="34" t="s">
        <v>18</v>
      </c>
      <c r="I25" s="94" t="s">
        <v>6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2:31" ht="16.5" hidden="1" thickBot="1" thickTop="1">
      <c r="B26" s="22" t="s">
        <v>0</v>
      </c>
      <c r="C26" s="36">
        <v>4.527</v>
      </c>
      <c r="D26" s="37" t="e">
        <f>+C26*#REF!</f>
        <v>#REF!</v>
      </c>
      <c r="E26" s="37" t="e">
        <f>+D26*C26</f>
        <v>#REF!</v>
      </c>
      <c r="F26" s="37" t="e">
        <f>+E26*C26</f>
        <v>#REF!</v>
      </c>
      <c r="G26" s="37" t="e">
        <f>+F26*C26</f>
        <v>#REF!</v>
      </c>
      <c r="H26" s="38" t="e">
        <f>+G26*C26</f>
        <v>#REF!</v>
      </c>
      <c r="I26" s="43" t="e">
        <f>SUM(C26:H26)</f>
        <v>#REF!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2:31" ht="15.75" hidden="1" thickTop="1">
      <c r="B27" s="22" t="s">
        <v>1</v>
      </c>
      <c r="C27" s="37" t="e">
        <f>+#REF!</f>
        <v>#REF!</v>
      </c>
      <c r="D27" s="37" t="e">
        <f>+E26</f>
        <v>#REF!</v>
      </c>
      <c r="E27" s="37" t="e">
        <f>+F26</f>
        <v>#REF!</v>
      </c>
      <c r="F27" s="37" t="e">
        <f>+G26</f>
        <v>#REF!</v>
      </c>
      <c r="G27" s="37" t="e">
        <f>+H26</f>
        <v>#REF!</v>
      </c>
      <c r="H27" s="37"/>
      <c r="I27" s="95" t="e">
        <f aca="true" t="shared" si="2" ref="I27:I32">SUM(C27:E27)</f>
        <v>#REF!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2:31" ht="15.75" hidden="1" thickTop="1">
      <c r="B28" s="22" t="s">
        <v>2</v>
      </c>
      <c r="C28" s="37" t="e">
        <f>+D26</f>
        <v>#REF!</v>
      </c>
      <c r="D28" s="37" t="e">
        <f>+F26</f>
        <v>#REF!</v>
      </c>
      <c r="E28" s="37" t="e">
        <f>+G26</f>
        <v>#REF!</v>
      </c>
      <c r="F28" s="37" t="e">
        <f>+G27</f>
        <v>#REF!</v>
      </c>
      <c r="G28" s="37"/>
      <c r="H28" s="37"/>
      <c r="I28" s="44" t="e">
        <f t="shared" si="2"/>
        <v>#REF!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2:31" ht="15.75" hidden="1" thickTop="1">
      <c r="B29" s="22" t="s">
        <v>3</v>
      </c>
      <c r="C29" s="37" t="e">
        <f>+E26</f>
        <v>#REF!</v>
      </c>
      <c r="D29" s="37" t="e">
        <f>+G26</f>
        <v>#REF!</v>
      </c>
      <c r="E29" s="37" t="e">
        <f>+F28</f>
        <v>#REF!</v>
      </c>
      <c r="F29" s="37"/>
      <c r="G29" s="37"/>
      <c r="H29" s="37"/>
      <c r="I29" s="44" t="e">
        <f t="shared" si="2"/>
        <v>#REF!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2:9" ht="15.75" hidden="1" thickTop="1">
      <c r="B30" s="22" t="s">
        <v>4</v>
      </c>
      <c r="C30" s="37" t="e">
        <f>+F26</f>
        <v>#REF!</v>
      </c>
      <c r="D30" s="37" t="e">
        <f>+E29</f>
        <v>#REF!</v>
      </c>
      <c r="E30" s="37"/>
      <c r="F30" s="37"/>
      <c r="G30" s="37"/>
      <c r="H30" s="37"/>
      <c r="I30" s="44" t="e">
        <f t="shared" si="2"/>
        <v>#REF!</v>
      </c>
    </row>
    <row r="31" spans="2:9" ht="15.75" hidden="1" thickTop="1">
      <c r="B31" s="22" t="s">
        <v>5</v>
      </c>
      <c r="C31" s="37" t="e">
        <f>+G26</f>
        <v>#REF!</v>
      </c>
      <c r="D31" s="37"/>
      <c r="E31" s="37"/>
      <c r="F31" s="37"/>
      <c r="G31" s="37"/>
      <c r="H31" s="37"/>
      <c r="I31" s="44" t="e">
        <f t="shared" si="2"/>
        <v>#REF!</v>
      </c>
    </row>
    <row r="32" spans="2:9" ht="15.75" hidden="1" thickTop="1">
      <c r="B32" s="22" t="s">
        <v>18</v>
      </c>
      <c r="C32" s="42" t="e">
        <f>+#REF!</f>
        <v>#REF!</v>
      </c>
      <c r="D32" s="37"/>
      <c r="E32" s="37"/>
      <c r="F32" s="37"/>
      <c r="G32" s="37"/>
      <c r="H32" s="37"/>
      <c r="I32" s="44" t="e">
        <f t="shared" si="2"/>
        <v>#REF!</v>
      </c>
    </row>
    <row r="33" spans="2:9" ht="16.5" hidden="1" thickBot="1" thickTop="1">
      <c r="B33" s="22" t="s">
        <v>6</v>
      </c>
      <c r="C33" s="43" t="e">
        <f aca="true" t="shared" si="3" ref="C33:I33">SUM(C26:C32)</f>
        <v>#REF!</v>
      </c>
      <c r="D33" s="37" t="e">
        <f t="shared" si="3"/>
        <v>#REF!</v>
      </c>
      <c r="E33" s="37" t="e">
        <f t="shared" si="3"/>
        <v>#REF!</v>
      </c>
      <c r="F33" s="37" t="e">
        <f t="shared" si="3"/>
        <v>#REF!</v>
      </c>
      <c r="G33" s="37" t="e">
        <f t="shared" si="3"/>
        <v>#REF!</v>
      </c>
      <c r="H33" s="37" t="e">
        <f t="shared" si="3"/>
        <v>#REF!</v>
      </c>
      <c r="I33" s="44" t="e">
        <f t="shared" si="3"/>
        <v>#REF!</v>
      </c>
    </row>
    <row r="34" spans="2:9" ht="16.5" hidden="1" thickBot="1" thickTop="1">
      <c r="B34" s="45"/>
      <c r="C34" s="46"/>
      <c r="D34" s="46"/>
      <c r="E34" s="46"/>
      <c r="F34" s="46"/>
      <c r="G34" s="46"/>
      <c r="H34" s="46"/>
      <c r="I34" s="47"/>
    </row>
    <row r="35" spans="1:20" ht="21" customHeight="1" thickTop="1">
      <c r="A35" s="9"/>
      <c r="B35" s="9"/>
      <c r="C35" s="9"/>
      <c r="D35" s="6"/>
      <c r="E35" s="9"/>
      <c r="F35" s="9"/>
      <c r="G35" s="9"/>
      <c r="H35" s="9"/>
      <c r="I35" s="91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ht="26.25">
      <c r="A36" s="9"/>
      <c r="B36" s="124" t="s">
        <v>23</v>
      </c>
      <c r="C36" s="124"/>
      <c r="D36" s="124"/>
      <c r="E36" s="124"/>
      <c r="F36" s="124"/>
      <c r="G36" s="124"/>
      <c r="H36" s="9"/>
      <c r="I36" s="91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ht="31.5">
      <c r="A37" s="9"/>
      <c r="B37" s="9"/>
      <c r="C37" s="9"/>
      <c r="D37" s="6"/>
      <c r="E37" s="9"/>
      <c r="F37" s="9"/>
      <c r="G37" s="9"/>
      <c r="H37" s="9"/>
      <c r="I37" s="91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ht="31.5">
      <c r="A38" s="9"/>
      <c r="B38" s="9"/>
      <c r="C38" s="9"/>
      <c r="D38" s="6"/>
      <c r="E38" s="9"/>
      <c r="F38" s="9"/>
      <c r="G38" s="9"/>
      <c r="H38" s="9"/>
      <c r="I38" s="91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ht="31.5">
      <c r="A39" s="9"/>
      <c r="B39" s="9"/>
      <c r="C39" s="9"/>
      <c r="D39" s="6"/>
      <c r="E39" s="9"/>
      <c r="F39" s="9"/>
      <c r="G39" s="9"/>
      <c r="H39" s="9"/>
      <c r="I39" s="91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ht="31.5">
      <c r="A40" s="9"/>
      <c r="B40" s="9"/>
      <c r="C40" s="9"/>
      <c r="D40" s="6"/>
      <c r="E40" s="9"/>
      <c r="F40" s="9"/>
      <c r="G40" s="9"/>
      <c r="H40" s="9"/>
      <c r="I40" s="91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ht="31.5">
      <c r="A41" s="9"/>
      <c r="B41" s="9"/>
      <c r="C41" s="9"/>
      <c r="D41" s="6"/>
      <c r="E41" s="9"/>
      <c r="F41" s="9"/>
      <c r="G41" s="9"/>
      <c r="H41" s="9"/>
      <c r="I41" s="91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ht="31.5">
      <c r="A42" s="9"/>
      <c r="B42" s="9"/>
      <c r="C42" s="9"/>
      <c r="D42" s="6"/>
      <c r="E42" s="9"/>
      <c r="F42" s="9"/>
      <c r="G42" s="9"/>
      <c r="H42" s="9"/>
      <c r="I42" s="91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ht="31.5">
      <c r="A43" s="9"/>
      <c r="B43" s="9"/>
      <c r="C43" s="9"/>
      <c r="D43" s="6"/>
      <c r="E43" s="9"/>
      <c r="F43" s="9"/>
      <c r="G43" s="9"/>
      <c r="H43" s="9"/>
      <c r="I43" s="91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ht="31.5">
      <c r="A44" s="9"/>
      <c r="B44" s="9"/>
      <c r="C44" s="9"/>
      <c r="D44" s="6"/>
      <c r="E44" s="9"/>
      <c r="F44" s="9"/>
      <c r="G44" s="9"/>
      <c r="H44" s="9"/>
      <c r="I44" s="9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ht="31.5">
      <c r="A45" s="9"/>
      <c r="B45" s="9"/>
      <c r="C45" s="9"/>
      <c r="D45" s="6"/>
      <c r="E45" s="9"/>
      <c r="F45" s="9"/>
      <c r="G45" s="9"/>
      <c r="H45" s="9"/>
      <c r="I45" s="9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</sheetData>
  <sheetProtection password="9EA7" sheet="1" objects="1" scenarios="1" selectLockedCells="1"/>
  <mergeCells count="11">
    <mergeCell ref="I2:J2"/>
    <mergeCell ref="I3:J3"/>
    <mergeCell ref="B36:G36"/>
    <mergeCell ref="B3:G3"/>
    <mergeCell ref="B22:C22"/>
    <mergeCell ref="B23:C23"/>
    <mergeCell ref="B2:G2"/>
    <mergeCell ref="B18:I18"/>
    <mergeCell ref="B19:E19"/>
    <mergeCell ref="F19:G19"/>
    <mergeCell ref="F21:G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AZ30"/>
  <sheetViews>
    <sheetView zoomScalePageLayoutView="0" workbookViewId="0" topLeftCell="A2">
      <selection activeCell="N27" sqref="N27"/>
    </sheetView>
  </sheetViews>
  <sheetFormatPr defaultColWidth="9.140625" defaultRowHeight="15"/>
  <cols>
    <col min="3" max="3" width="6.140625" style="0" bestFit="1" customWidth="1"/>
    <col min="4" max="5" width="7.140625" style="0" bestFit="1" customWidth="1"/>
    <col min="6" max="7" width="6.140625" style="0" bestFit="1" customWidth="1"/>
    <col min="8" max="12" width="7.00390625" style="4" bestFit="1" customWidth="1"/>
    <col min="13" max="21" width="8.00390625" style="4" customWidth="1"/>
    <col min="22" max="26" width="9.00390625" style="4" bestFit="1" customWidth="1"/>
    <col min="27" max="27" width="9.140625" style="4" customWidth="1"/>
  </cols>
  <sheetData>
    <row r="5" spans="3:26" s="4" customFormat="1" ht="15">
      <c r="C5" s="4">
        <v>1</v>
      </c>
      <c r="D5" s="4">
        <f>+C5+1</f>
        <v>2</v>
      </c>
      <c r="E5" s="4">
        <f aca="true" t="shared" si="0" ref="E5:Z5">+D5+1</f>
        <v>3</v>
      </c>
      <c r="F5" s="4">
        <f t="shared" si="0"/>
        <v>4</v>
      </c>
      <c r="G5" s="4">
        <f t="shared" si="0"/>
        <v>5</v>
      </c>
      <c r="H5" s="4">
        <f t="shared" si="0"/>
        <v>6</v>
      </c>
      <c r="I5" s="4">
        <f t="shared" si="0"/>
        <v>7</v>
      </c>
      <c r="J5" s="4">
        <f t="shared" si="0"/>
        <v>8</v>
      </c>
      <c r="K5" s="4">
        <f t="shared" si="0"/>
        <v>9</v>
      </c>
      <c r="L5" s="4">
        <f t="shared" si="0"/>
        <v>10</v>
      </c>
      <c r="M5" s="4">
        <f t="shared" si="0"/>
        <v>11</v>
      </c>
      <c r="N5" s="4">
        <f t="shared" si="0"/>
        <v>12</v>
      </c>
      <c r="O5" s="4">
        <f t="shared" si="0"/>
        <v>13</v>
      </c>
      <c r="P5" s="4">
        <f t="shared" si="0"/>
        <v>14</v>
      </c>
      <c r="Q5" s="4">
        <f t="shared" si="0"/>
        <v>15</v>
      </c>
      <c r="R5" s="4">
        <f t="shared" si="0"/>
        <v>16</v>
      </c>
      <c r="S5" s="4">
        <f>+R5+1</f>
        <v>17</v>
      </c>
      <c r="T5" s="4">
        <f t="shared" si="0"/>
        <v>18</v>
      </c>
      <c r="U5" s="4">
        <f t="shared" si="0"/>
        <v>19</v>
      </c>
      <c r="V5" s="4">
        <f t="shared" si="0"/>
        <v>20</v>
      </c>
      <c r="W5" s="4">
        <f t="shared" si="0"/>
        <v>21</v>
      </c>
      <c r="X5" s="4">
        <f t="shared" si="0"/>
        <v>22</v>
      </c>
      <c r="Y5" s="4">
        <f t="shared" si="0"/>
        <v>23</v>
      </c>
      <c r="Z5" s="4">
        <f t="shared" si="0"/>
        <v>24</v>
      </c>
    </row>
    <row r="6" spans="3:27" s="5" customFormat="1" ht="15">
      <c r="C6" s="5">
        <v>0.0001</v>
      </c>
      <c r="D6" s="5">
        <v>0.0005</v>
      </c>
      <c r="E6" s="5">
        <v>0.0015</v>
      </c>
      <c r="F6" s="5">
        <v>0.0025</v>
      </c>
      <c r="G6" s="5">
        <v>0.005</v>
      </c>
      <c r="H6" s="5">
        <v>0.0075</v>
      </c>
      <c r="I6" s="5">
        <v>0.01</v>
      </c>
      <c r="J6" s="5">
        <v>0.0125</v>
      </c>
      <c r="K6" s="5">
        <v>0.015</v>
      </c>
      <c r="L6" s="5">
        <v>0.02</v>
      </c>
      <c r="M6" s="5">
        <v>0.025</v>
      </c>
      <c r="N6" s="5">
        <v>0.0304</v>
      </c>
      <c r="O6" s="5">
        <v>0.035</v>
      </c>
      <c r="P6" s="5">
        <v>0.04</v>
      </c>
      <c r="Q6" s="5">
        <v>0.055</v>
      </c>
      <c r="R6" s="5">
        <v>0.06</v>
      </c>
      <c r="S6" s="5">
        <v>0.065</v>
      </c>
      <c r="T6" s="5">
        <v>0.07</v>
      </c>
      <c r="U6" s="5">
        <v>0.075</v>
      </c>
      <c r="V6" s="5">
        <v>0.08</v>
      </c>
      <c r="W6" s="5">
        <v>0.085</v>
      </c>
      <c r="X6" s="5">
        <v>0.095</v>
      </c>
      <c r="Y6" s="5">
        <v>0.1</v>
      </c>
      <c r="Z6" s="5">
        <v>0.11</v>
      </c>
      <c r="AA6" s="5">
        <f>SUM(C6:Z6)</f>
        <v>0.9999999999999999</v>
      </c>
    </row>
    <row r="7" spans="3:27" ht="15">
      <c r="C7" s="4" t="e">
        <f aca="true" t="shared" si="1" ref="C7:H7">+C6*$AA$7</f>
        <v>#REF!</v>
      </c>
      <c r="D7" s="4" t="e">
        <f t="shared" si="1"/>
        <v>#REF!</v>
      </c>
      <c r="E7" s="4" t="e">
        <f t="shared" si="1"/>
        <v>#REF!</v>
      </c>
      <c r="F7" s="4" t="e">
        <f t="shared" si="1"/>
        <v>#REF!</v>
      </c>
      <c r="G7" s="4" t="e">
        <f t="shared" si="1"/>
        <v>#REF!</v>
      </c>
      <c r="H7" s="4" t="e">
        <f t="shared" si="1"/>
        <v>#REF!</v>
      </c>
      <c r="I7" s="4" t="e">
        <f aca="true" t="shared" si="2" ref="I7:Y7">+I6*$AA$7</f>
        <v>#REF!</v>
      </c>
      <c r="J7" s="4" t="e">
        <f t="shared" si="2"/>
        <v>#REF!</v>
      </c>
      <c r="K7" s="4" t="e">
        <f t="shared" si="2"/>
        <v>#REF!</v>
      </c>
      <c r="L7" s="4" t="e">
        <f t="shared" si="2"/>
        <v>#REF!</v>
      </c>
      <c r="M7" s="4" t="e">
        <f t="shared" si="2"/>
        <v>#REF!</v>
      </c>
      <c r="N7" s="4" t="e">
        <f t="shared" si="2"/>
        <v>#REF!</v>
      </c>
      <c r="O7" s="4" t="e">
        <f t="shared" si="2"/>
        <v>#REF!</v>
      </c>
      <c r="P7" s="4" t="e">
        <f t="shared" si="2"/>
        <v>#REF!</v>
      </c>
      <c r="Q7" s="4" t="e">
        <f t="shared" si="2"/>
        <v>#REF!</v>
      </c>
      <c r="R7" s="4" t="e">
        <f t="shared" si="2"/>
        <v>#REF!</v>
      </c>
      <c r="S7" s="4" t="e">
        <f t="shared" si="2"/>
        <v>#REF!</v>
      </c>
      <c r="T7" s="4" t="e">
        <f t="shared" si="2"/>
        <v>#REF!</v>
      </c>
      <c r="U7" s="4" t="e">
        <f t="shared" si="2"/>
        <v>#REF!</v>
      </c>
      <c r="V7" s="4" t="e">
        <f t="shared" si="2"/>
        <v>#REF!</v>
      </c>
      <c r="W7" s="4" t="e">
        <f t="shared" si="2"/>
        <v>#REF!</v>
      </c>
      <c r="X7" s="4" t="e">
        <f t="shared" si="2"/>
        <v>#REF!</v>
      </c>
      <c r="Y7" s="4" t="e">
        <f t="shared" si="2"/>
        <v>#REF!</v>
      </c>
      <c r="Z7" s="4" t="e">
        <f>+Z6*AA7</f>
        <v>#REF!</v>
      </c>
      <c r="AA7" s="4" t="e">
        <f>+Sheet1!#REF!</f>
        <v>#REF!</v>
      </c>
    </row>
    <row r="8" spans="3:26" ht="15">
      <c r="C8" s="4" t="e">
        <f aca="true" t="shared" si="3" ref="C8:N8">+C7+B8</f>
        <v>#REF!</v>
      </c>
      <c r="D8" s="4" t="e">
        <f t="shared" si="3"/>
        <v>#REF!</v>
      </c>
      <c r="E8" s="4" t="e">
        <f t="shared" si="3"/>
        <v>#REF!</v>
      </c>
      <c r="F8" s="4" t="e">
        <f t="shared" si="3"/>
        <v>#REF!</v>
      </c>
      <c r="G8" s="4" t="e">
        <f t="shared" si="3"/>
        <v>#REF!</v>
      </c>
      <c r="H8" s="4" t="e">
        <f t="shared" si="3"/>
        <v>#REF!</v>
      </c>
      <c r="I8" s="4" t="e">
        <f t="shared" si="3"/>
        <v>#REF!</v>
      </c>
      <c r="J8" s="4" t="e">
        <f t="shared" si="3"/>
        <v>#REF!</v>
      </c>
      <c r="K8" s="4" t="e">
        <f t="shared" si="3"/>
        <v>#REF!</v>
      </c>
      <c r="L8" s="4" t="e">
        <f t="shared" si="3"/>
        <v>#REF!</v>
      </c>
      <c r="M8" s="4" t="e">
        <f t="shared" si="3"/>
        <v>#REF!</v>
      </c>
      <c r="N8" s="4" t="e">
        <f t="shared" si="3"/>
        <v>#REF!</v>
      </c>
      <c r="O8" s="4" t="e">
        <f aca="true" t="shared" si="4" ref="O8:Z8">+O7+N8</f>
        <v>#REF!</v>
      </c>
      <c r="P8" s="4" t="e">
        <f t="shared" si="4"/>
        <v>#REF!</v>
      </c>
      <c r="Q8" s="4" t="e">
        <f t="shared" si="4"/>
        <v>#REF!</v>
      </c>
      <c r="R8" s="4" t="e">
        <f t="shared" si="4"/>
        <v>#REF!</v>
      </c>
      <c r="S8" s="4" t="e">
        <f t="shared" si="4"/>
        <v>#REF!</v>
      </c>
      <c r="T8" s="4" t="e">
        <f t="shared" si="4"/>
        <v>#REF!</v>
      </c>
      <c r="U8" s="4" t="e">
        <f t="shared" si="4"/>
        <v>#REF!</v>
      </c>
      <c r="V8" s="4" t="e">
        <f t="shared" si="4"/>
        <v>#REF!</v>
      </c>
      <c r="W8" s="4" t="e">
        <f t="shared" si="4"/>
        <v>#REF!</v>
      </c>
      <c r="X8" s="4" t="e">
        <f t="shared" si="4"/>
        <v>#REF!</v>
      </c>
      <c r="Y8" s="4" t="e">
        <f t="shared" si="4"/>
        <v>#REF!</v>
      </c>
      <c r="Z8" s="4" t="e">
        <f t="shared" si="4"/>
        <v>#REF!</v>
      </c>
    </row>
    <row r="10" spans="2:26" ht="15">
      <c r="B10" s="7">
        <f>+Sheet1!E9</f>
        <v>0</v>
      </c>
      <c r="C10" s="2" t="e">
        <f>+C8*$B$10</f>
        <v>#REF!</v>
      </c>
      <c r="D10" s="2" t="e">
        <f aca="true" t="shared" si="5" ref="D10:Z10">+D8*$B$10</f>
        <v>#REF!</v>
      </c>
      <c r="E10" s="2" t="e">
        <f t="shared" si="5"/>
        <v>#REF!</v>
      </c>
      <c r="F10" s="2" t="e">
        <f t="shared" si="5"/>
        <v>#REF!</v>
      </c>
      <c r="G10" s="2" t="e">
        <f t="shared" si="5"/>
        <v>#REF!</v>
      </c>
      <c r="H10" s="2" t="e">
        <f t="shared" si="5"/>
        <v>#REF!</v>
      </c>
      <c r="I10" s="2" t="e">
        <f t="shared" si="5"/>
        <v>#REF!</v>
      </c>
      <c r="J10" s="2" t="e">
        <f t="shared" si="5"/>
        <v>#REF!</v>
      </c>
      <c r="K10" s="2" t="e">
        <f t="shared" si="5"/>
        <v>#REF!</v>
      </c>
      <c r="L10" s="2" t="e">
        <f t="shared" si="5"/>
        <v>#REF!</v>
      </c>
      <c r="M10" s="2" t="e">
        <f t="shared" si="5"/>
        <v>#REF!</v>
      </c>
      <c r="N10" s="2" t="e">
        <f t="shared" si="5"/>
        <v>#REF!</v>
      </c>
      <c r="O10" s="2" t="e">
        <f t="shared" si="5"/>
        <v>#REF!</v>
      </c>
      <c r="P10" s="2" t="e">
        <f t="shared" si="5"/>
        <v>#REF!</v>
      </c>
      <c r="Q10" s="2" t="e">
        <f t="shared" si="5"/>
        <v>#REF!</v>
      </c>
      <c r="R10" s="2" t="e">
        <f t="shared" si="5"/>
        <v>#REF!</v>
      </c>
      <c r="S10" s="2" t="e">
        <f t="shared" si="5"/>
        <v>#REF!</v>
      </c>
      <c r="T10" s="2" t="e">
        <f t="shared" si="5"/>
        <v>#REF!</v>
      </c>
      <c r="U10" s="2" t="e">
        <f t="shared" si="5"/>
        <v>#REF!</v>
      </c>
      <c r="V10" s="2" t="e">
        <f t="shared" si="5"/>
        <v>#REF!</v>
      </c>
      <c r="W10" s="2" t="e">
        <f t="shared" si="5"/>
        <v>#REF!</v>
      </c>
      <c r="X10" s="2" t="e">
        <f t="shared" si="5"/>
        <v>#REF!</v>
      </c>
      <c r="Y10" s="2" t="e">
        <f t="shared" si="5"/>
        <v>#REF!</v>
      </c>
      <c r="Z10" s="2" t="e">
        <f t="shared" si="5"/>
        <v>#REF!</v>
      </c>
    </row>
    <row r="11" spans="3:26" ht="15">
      <c r="C11" s="2" t="e">
        <f>+C10</f>
        <v>#REF!</v>
      </c>
      <c r="D11" s="2" t="e">
        <f>+C11+D10</f>
        <v>#REF!</v>
      </c>
      <c r="E11" s="2" t="e">
        <f aca="true" t="shared" si="6" ref="E11:Z11">+D11+E10</f>
        <v>#REF!</v>
      </c>
      <c r="F11" s="2" t="e">
        <f t="shared" si="6"/>
        <v>#REF!</v>
      </c>
      <c r="G11" s="2" t="e">
        <f t="shared" si="6"/>
        <v>#REF!</v>
      </c>
      <c r="H11" s="2" t="e">
        <f t="shared" si="6"/>
        <v>#REF!</v>
      </c>
      <c r="I11" s="2" t="e">
        <f t="shared" si="6"/>
        <v>#REF!</v>
      </c>
      <c r="J11" s="2" t="e">
        <f t="shared" si="6"/>
        <v>#REF!</v>
      </c>
      <c r="K11" s="2" t="e">
        <f t="shared" si="6"/>
        <v>#REF!</v>
      </c>
      <c r="L11" s="2" t="e">
        <f t="shared" si="6"/>
        <v>#REF!</v>
      </c>
      <c r="M11" s="2" t="e">
        <f t="shared" si="6"/>
        <v>#REF!</v>
      </c>
      <c r="N11" s="2" t="e">
        <f t="shared" si="6"/>
        <v>#REF!</v>
      </c>
      <c r="O11" s="2" t="e">
        <f t="shared" si="6"/>
        <v>#REF!</v>
      </c>
      <c r="P11" s="2" t="e">
        <f t="shared" si="6"/>
        <v>#REF!</v>
      </c>
      <c r="Q11" s="2" t="e">
        <f t="shared" si="6"/>
        <v>#REF!</v>
      </c>
      <c r="R11" s="2" t="e">
        <f t="shared" si="6"/>
        <v>#REF!</v>
      </c>
      <c r="S11" s="2" t="e">
        <f t="shared" si="6"/>
        <v>#REF!</v>
      </c>
      <c r="T11" s="2" t="e">
        <f t="shared" si="6"/>
        <v>#REF!</v>
      </c>
      <c r="U11" s="2" t="e">
        <f t="shared" si="6"/>
        <v>#REF!</v>
      </c>
      <c r="V11" s="2" t="e">
        <f t="shared" si="6"/>
        <v>#REF!</v>
      </c>
      <c r="W11" s="2" t="e">
        <f t="shared" si="6"/>
        <v>#REF!</v>
      </c>
      <c r="X11" s="2" t="e">
        <f t="shared" si="6"/>
        <v>#REF!</v>
      </c>
      <c r="Y11" s="2" t="e">
        <f t="shared" si="6"/>
        <v>#REF!</v>
      </c>
      <c r="Z11" s="2" t="e">
        <f t="shared" si="6"/>
        <v>#REF!</v>
      </c>
    </row>
    <row r="14" spans="2:38" ht="15">
      <c r="B14" s="4"/>
      <c r="C14" s="4">
        <v>1</v>
      </c>
      <c r="D14" s="4">
        <f>+C14+1</f>
        <v>2</v>
      </c>
      <c r="E14" s="4">
        <f aca="true" t="shared" si="7" ref="E14:R14">+D14+1</f>
        <v>3</v>
      </c>
      <c r="F14" s="4">
        <f t="shared" si="7"/>
        <v>4</v>
      </c>
      <c r="G14" s="4">
        <f t="shared" si="7"/>
        <v>5</v>
      </c>
      <c r="H14" s="4">
        <f t="shared" si="7"/>
        <v>6</v>
      </c>
      <c r="I14" s="4">
        <f t="shared" si="7"/>
        <v>7</v>
      </c>
      <c r="J14" s="4">
        <f t="shared" si="7"/>
        <v>8</v>
      </c>
      <c r="K14" s="4">
        <f t="shared" si="7"/>
        <v>9</v>
      </c>
      <c r="L14" s="4">
        <f t="shared" si="7"/>
        <v>10</v>
      </c>
      <c r="M14" s="4">
        <f t="shared" si="7"/>
        <v>11</v>
      </c>
      <c r="N14" s="4">
        <f t="shared" si="7"/>
        <v>12</v>
      </c>
      <c r="O14" s="4">
        <f t="shared" si="7"/>
        <v>13</v>
      </c>
      <c r="P14" s="4">
        <f t="shared" si="7"/>
        <v>14</v>
      </c>
      <c r="Q14" s="4">
        <f t="shared" si="7"/>
        <v>15</v>
      </c>
      <c r="R14" s="4">
        <f t="shared" si="7"/>
        <v>16</v>
      </c>
      <c r="S14" s="4">
        <f>+R14+1</f>
        <v>17</v>
      </c>
      <c r="T14" s="4">
        <f aca="true" t="shared" si="8" ref="T14:AL14">+S14+1</f>
        <v>18</v>
      </c>
      <c r="U14" s="4">
        <f t="shared" si="8"/>
        <v>19</v>
      </c>
      <c r="V14" s="4">
        <f t="shared" si="8"/>
        <v>20</v>
      </c>
      <c r="W14" s="4">
        <f t="shared" si="8"/>
        <v>21</v>
      </c>
      <c r="X14" s="4">
        <f t="shared" si="8"/>
        <v>22</v>
      </c>
      <c r="Y14" s="4">
        <f t="shared" si="8"/>
        <v>23</v>
      </c>
      <c r="Z14" s="4">
        <f t="shared" si="8"/>
        <v>24</v>
      </c>
      <c r="AA14" s="4">
        <f t="shared" si="8"/>
        <v>25</v>
      </c>
      <c r="AB14" s="4">
        <f t="shared" si="8"/>
        <v>26</v>
      </c>
      <c r="AC14" s="4">
        <f t="shared" si="8"/>
        <v>27</v>
      </c>
      <c r="AD14" s="4">
        <f t="shared" si="8"/>
        <v>28</v>
      </c>
      <c r="AE14" s="4">
        <f t="shared" si="8"/>
        <v>29</v>
      </c>
      <c r="AF14" s="4">
        <f t="shared" si="8"/>
        <v>30</v>
      </c>
      <c r="AG14" s="4">
        <f t="shared" si="8"/>
        <v>31</v>
      </c>
      <c r="AH14" s="4">
        <f t="shared" si="8"/>
        <v>32</v>
      </c>
      <c r="AI14" s="4">
        <f t="shared" si="8"/>
        <v>33</v>
      </c>
      <c r="AJ14" s="4">
        <f t="shared" si="8"/>
        <v>34</v>
      </c>
      <c r="AK14" s="4">
        <f t="shared" si="8"/>
        <v>35</v>
      </c>
      <c r="AL14" s="4">
        <f t="shared" si="8"/>
        <v>36</v>
      </c>
    </row>
    <row r="15" spans="2:38" ht="15">
      <c r="B15" s="4"/>
      <c r="C15" s="4"/>
      <c r="D15" s="4"/>
      <c r="E15" s="8">
        <v>0.0005</v>
      </c>
      <c r="F15" s="5">
        <f>+E15</f>
        <v>0.0005</v>
      </c>
      <c r="G15" s="5">
        <f aca="true" t="shared" si="9" ref="G15:N15">+F15</f>
        <v>0.0005</v>
      </c>
      <c r="H15" s="5">
        <f t="shared" si="9"/>
        <v>0.0005</v>
      </c>
      <c r="I15" s="5">
        <f t="shared" si="9"/>
        <v>0.0005</v>
      </c>
      <c r="J15" s="5">
        <f t="shared" si="9"/>
        <v>0.0005</v>
      </c>
      <c r="K15" s="5">
        <f t="shared" si="9"/>
        <v>0.0005</v>
      </c>
      <c r="L15" s="5">
        <f t="shared" si="9"/>
        <v>0.0005</v>
      </c>
      <c r="M15" s="5">
        <f t="shared" si="9"/>
        <v>0.0005</v>
      </c>
      <c r="N15" s="5">
        <f t="shared" si="9"/>
        <v>0.0005</v>
      </c>
      <c r="O15" s="8">
        <v>0.001</v>
      </c>
      <c r="P15" s="5">
        <f>+O15</f>
        <v>0.001</v>
      </c>
      <c r="Q15" s="5">
        <f>+P15</f>
        <v>0.001</v>
      </c>
      <c r="R15" s="5">
        <f>+Q15</f>
        <v>0.001</v>
      </c>
      <c r="S15" s="5">
        <f>+R15</f>
        <v>0.001</v>
      </c>
      <c r="T15" s="5">
        <f>+S15</f>
        <v>0.001</v>
      </c>
      <c r="U15" s="8">
        <v>0.0015</v>
      </c>
      <c r="V15" s="5">
        <f>+U15</f>
        <v>0.0015</v>
      </c>
      <c r="W15" s="5">
        <f>+V15</f>
        <v>0.0015</v>
      </c>
      <c r="X15" s="8">
        <v>0.0025</v>
      </c>
      <c r="Y15" s="5">
        <f>+X15</f>
        <v>0.0025</v>
      </c>
      <c r="Z15" s="5">
        <f>+Y15</f>
        <v>0.0025</v>
      </c>
      <c r="AA15" s="8">
        <v>0.005</v>
      </c>
      <c r="AB15" s="5">
        <f>+AA15</f>
        <v>0.005</v>
      </c>
      <c r="AC15" s="5">
        <f>+AB15</f>
        <v>0.005</v>
      </c>
      <c r="AD15" s="8">
        <v>0.006</v>
      </c>
      <c r="AE15" s="8">
        <v>0.007</v>
      </c>
      <c r="AF15" s="8">
        <v>0.0075</v>
      </c>
      <c r="AG15" s="8">
        <v>0.0085</v>
      </c>
      <c r="AH15" s="8">
        <v>0.0095</v>
      </c>
      <c r="AI15" s="8">
        <v>0.0096</v>
      </c>
      <c r="AJ15" s="8">
        <v>0.01</v>
      </c>
      <c r="AK15" s="5">
        <f>+AJ15</f>
        <v>0.01</v>
      </c>
      <c r="AL15" s="5">
        <f>+AK15</f>
        <v>0.01</v>
      </c>
    </row>
    <row r="16" spans="2:39" ht="15">
      <c r="B16" s="5"/>
      <c r="C16" s="5">
        <v>0.0001</v>
      </c>
      <c r="D16" s="5">
        <v>0.0005</v>
      </c>
      <c r="E16" s="5">
        <f>+D16+E15</f>
        <v>0.001</v>
      </c>
      <c r="F16" s="5">
        <f>+E16+F15</f>
        <v>0.0015</v>
      </c>
      <c r="G16" s="5">
        <f aca="true" t="shared" si="10" ref="G16:N16">+F16+G15</f>
        <v>0.002</v>
      </c>
      <c r="H16" s="5">
        <f t="shared" si="10"/>
        <v>0.0025</v>
      </c>
      <c r="I16" s="5">
        <f t="shared" si="10"/>
        <v>0.003</v>
      </c>
      <c r="J16" s="5">
        <f t="shared" si="10"/>
        <v>0.0035</v>
      </c>
      <c r="K16" s="5">
        <f t="shared" si="10"/>
        <v>0.004</v>
      </c>
      <c r="L16" s="5">
        <f t="shared" si="10"/>
        <v>0.0045000000000000005</v>
      </c>
      <c r="M16" s="5">
        <f t="shared" si="10"/>
        <v>0.005000000000000001</v>
      </c>
      <c r="N16" s="5">
        <f t="shared" si="10"/>
        <v>0.005500000000000001</v>
      </c>
      <c r="O16" s="5">
        <f aca="true" t="shared" si="11" ref="O16:AL16">+N16+O15</f>
        <v>0.0065000000000000014</v>
      </c>
      <c r="P16" s="5">
        <f t="shared" si="11"/>
        <v>0.0075000000000000015</v>
      </c>
      <c r="Q16" s="5">
        <f t="shared" si="11"/>
        <v>0.0085</v>
      </c>
      <c r="R16" s="5">
        <f t="shared" si="11"/>
        <v>0.009500000000000001</v>
      </c>
      <c r="S16" s="5">
        <f t="shared" si="11"/>
        <v>0.010500000000000002</v>
      </c>
      <c r="T16" s="5">
        <f t="shared" si="11"/>
        <v>0.011500000000000003</v>
      </c>
      <c r="U16" s="5">
        <f t="shared" si="11"/>
        <v>0.013000000000000003</v>
      </c>
      <c r="V16" s="5">
        <f t="shared" si="11"/>
        <v>0.014500000000000002</v>
      </c>
      <c r="W16" s="5">
        <f t="shared" si="11"/>
        <v>0.016000000000000004</v>
      </c>
      <c r="X16" s="5">
        <f t="shared" si="11"/>
        <v>0.018500000000000003</v>
      </c>
      <c r="Y16" s="5">
        <f t="shared" si="11"/>
        <v>0.021</v>
      </c>
      <c r="Z16" s="5">
        <f t="shared" si="11"/>
        <v>0.0235</v>
      </c>
      <c r="AA16" s="5">
        <f t="shared" si="11"/>
        <v>0.0285</v>
      </c>
      <c r="AB16" s="5">
        <f t="shared" si="11"/>
        <v>0.0335</v>
      </c>
      <c r="AC16" s="5">
        <f t="shared" si="11"/>
        <v>0.0385</v>
      </c>
      <c r="AD16" s="5">
        <f t="shared" si="11"/>
        <v>0.0445</v>
      </c>
      <c r="AE16" s="5">
        <f t="shared" si="11"/>
        <v>0.0515</v>
      </c>
      <c r="AF16" s="5">
        <f t="shared" si="11"/>
        <v>0.059</v>
      </c>
      <c r="AG16" s="5">
        <f t="shared" si="11"/>
        <v>0.0675</v>
      </c>
      <c r="AH16" s="5">
        <f t="shared" si="11"/>
        <v>0.077</v>
      </c>
      <c r="AI16" s="5">
        <f t="shared" si="11"/>
        <v>0.0866</v>
      </c>
      <c r="AJ16" s="5">
        <f t="shared" si="11"/>
        <v>0.09659999999999999</v>
      </c>
      <c r="AK16" s="5">
        <f t="shared" si="11"/>
        <v>0.10659999999999999</v>
      </c>
      <c r="AL16" s="5">
        <f t="shared" si="11"/>
        <v>0.11659999999999998</v>
      </c>
      <c r="AM16" s="5">
        <f>SUM(C16:AL16)</f>
        <v>1</v>
      </c>
    </row>
    <row r="17" spans="3:39" ht="15">
      <c r="C17" s="4" t="e">
        <f>+C16*$AA$7</f>
        <v>#REF!</v>
      </c>
      <c r="D17" s="4" t="e">
        <f aca="true" t="shared" si="12" ref="D17:AL17">+D16*$AA$7</f>
        <v>#REF!</v>
      </c>
      <c r="E17" s="4" t="e">
        <f t="shared" si="12"/>
        <v>#REF!</v>
      </c>
      <c r="F17" s="4" t="e">
        <f t="shared" si="12"/>
        <v>#REF!</v>
      </c>
      <c r="G17" s="4" t="e">
        <f t="shared" si="12"/>
        <v>#REF!</v>
      </c>
      <c r="H17" s="4" t="e">
        <f t="shared" si="12"/>
        <v>#REF!</v>
      </c>
      <c r="I17" s="4" t="e">
        <f t="shared" si="12"/>
        <v>#REF!</v>
      </c>
      <c r="J17" s="4" t="e">
        <f t="shared" si="12"/>
        <v>#REF!</v>
      </c>
      <c r="K17" s="4" t="e">
        <f t="shared" si="12"/>
        <v>#REF!</v>
      </c>
      <c r="L17" s="4" t="e">
        <f t="shared" si="12"/>
        <v>#REF!</v>
      </c>
      <c r="M17" s="4" t="e">
        <f t="shared" si="12"/>
        <v>#REF!</v>
      </c>
      <c r="N17" s="4" t="e">
        <f t="shared" si="12"/>
        <v>#REF!</v>
      </c>
      <c r="O17" s="4" t="e">
        <f t="shared" si="12"/>
        <v>#REF!</v>
      </c>
      <c r="P17" s="4" t="e">
        <f t="shared" si="12"/>
        <v>#REF!</v>
      </c>
      <c r="Q17" s="4" t="e">
        <f t="shared" si="12"/>
        <v>#REF!</v>
      </c>
      <c r="R17" s="4" t="e">
        <f t="shared" si="12"/>
        <v>#REF!</v>
      </c>
      <c r="S17" s="4" t="e">
        <f t="shared" si="12"/>
        <v>#REF!</v>
      </c>
      <c r="T17" s="4" t="e">
        <f t="shared" si="12"/>
        <v>#REF!</v>
      </c>
      <c r="U17" s="4" t="e">
        <f t="shared" si="12"/>
        <v>#REF!</v>
      </c>
      <c r="V17" s="4" t="e">
        <f t="shared" si="12"/>
        <v>#REF!</v>
      </c>
      <c r="W17" s="4" t="e">
        <f t="shared" si="12"/>
        <v>#REF!</v>
      </c>
      <c r="X17" s="4" t="e">
        <f t="shared" si="12"/>
        <v>#REF!</v>
      </c>
      <c r="Y17" s="4" t="e">
        <f t="shared" si="12"/>
        <v>#REF!</v>
      </c>
      <c r="Z17" s="4" t="e">
        <f t="shared" si="12"/>
        <v>#REF!</v>
      </c>
      <c r="AA17" s="4" t="e">
        <f t="shared" si="12"/>
        <v>#REF!</v>
      </c>
      <c r="AB17" s="4" t="e">
        <f t="shared" si="12"/>
        <v>#REF!</v>
      </c>
      <c r="AC17" s="4" t="e">
        <f t="shared" si="12"/>
        <v>#REF!</v>
      </c>
      <c r="AD17" s="4" t="e">
        <f t="shared" si="12"/>
        <v>#REF!</v>
      </c>
      <c r="AE17" s="4" t="e">
        <f t="shared" si="12"/>
        <v>#REF!</v>
      </c>
      <c r="AF17" s="4" t="e">
        <f t="shared" si="12"/>
        <v>#REF!</v>
      </c>
      <c r="AG17" s="4" t="e">
        <f t="shared" si="12"/>
        <v>#REF!</v>
      </c>
      <c r="AH17" s="4" t="e">
        <f t="shared" si="12"/>
        <v>#REF!</v>
      </c>
      <c r="AI17" s="4" t="e">
        <f t="shared" si="12"/>
        <v>#REF!</v>
      </c>
      <c r="AJ17" s="4" t="e">
        <f t="shared" si="12"/>
        <v>#REF!</v>
      </c>
      <c r="AK17" s="4" t="e">
        <f t="shared" si="12"/>
        <v>#REF!</v>
      </c>
      <c r="AL17" s="4" t="e">
        <f t="shared" si="12"/>
        <v>#REF!</v>
      </c>
      <c r="AM17" s="4" t="e">
        <f>+AA7</f>
        <v>#REF!</v>
      </c>
    </row>
    <row r="18" spans="3:39" ht="15">
      <c r="C18" s="4" t="e">
        <f aca="true" t="shared" si="13" ref="C18:AL18">+C17+B18</f>
        <v>#REF!</v>
      </c>
      <c r="D18" s="4" t="e">
        <f t="shared" si="13"/>
        <v>#REF!</v>
      </c>
      <c r="E18" s="4" t="e">
        <f t="shared" si="13"/>
        <v>#REF!</v>
      </c>
      <c r="F18" s="4" t="e">
        <f t="shared" si="13"/>
        <v>#REF!</v>
      </c>
      <c r="G18" s="4" t="e">
        <f t="shared" si="13"/>
        <v>#REF!</v>
      </c>
      <c r="H18" s="4" t="e">
        <f t="shared" si="13"/>
        <v>#REF!</v>
      </c>
      <c r="I18" s="4" t="e">
        <f t="shared" si="13"/>
        <v>#REF!</v>
      </c>
      <c r="J18" s="4" t="e">
        <f t="shared" si="13"/>
        <v>#REF!</v>
      </c>
      <c r="K18" s="4" t="e">
        <f t="shared" si="13"/>
        <v>#REF!</v>
      </c>
      <c r="L18" s="4" t="e">
        <f t="shared" si="13"/>
        <v>#REF!</v>
      </c>
      <c r="M18" s="4" t="e">
        <f t="shared" si="13"/>
        <v>#REF!</v>
      </c>
      <c r="N18" s="4" t="e">
        <f t="shared" si="13"/>
        <v>#REF!</v>
      </c>
      <c r="O18" s="4" t="e">
        <f t="shared" si="13"/>
        <v>#REF!</v>
      </c>
      <c r="P18" s="4" t="e">
        <f t="shared" si="13"/>
        <v>#REF!</v>
      </c>
      <c r="Q18" s="4" t="e">
        <f t="shared" si="13"/>
        <v>#REF!</v>
      </c>
      <c r="R18" s="4" t="e">
        <f t="shared" si="13"/>
        <v>#REF!</v>
      </c>
      <c r="S18" s="4" t="e">
        <f t="shared" si="13"/>
        <v>#REF!</v>
      </c>
      <c r="T18" s="4" t="e">
        <f t="shared" si="13"/>
        <v>#REF!</v>
      </c>
      <c r="U18" s="4" t="e">
        <f t="shared" si="13"/>
        <v>#REF!</v>
      </c>
      <c r="V18" s="4" t="e">
        <f t="shared" si="13"/>
        <v>#REF!</v>
      </c>
      <c r="W18" s="4" t="e">
        <f t="shared" si="13"/>
        <v>#REF!</v>
      </c>
      <c r="X18" s="4" t="e">
        <f t="shared" si="13"/>
        <v>#REF!</v>
      </c>
      <c r="Y18" s="4" t="e">
        <f t="shared" si="13"/>
        <v>#REF!</v>
      </c>
      <c r="Z18" s="4" t="e">
        <f t="shared" si="13"/>
        <v>#REF!</v>
      </c>
      <c r="AA18" s="4" t="e">
        <f t="shared" si="13"/>
        <v>#REF!</v>
      </c>
      <c r="AB18" s="4" t="e">
        <f t="shared" si="13"/>
        <v>#REF!</v>
      </c>
      <c r="AC18" s="4" t="e">
        <f t="shared" si="13"/>
        <v>#REF!</v>
      </c>
      <c r="AD18" s="4" t="e">
        <f t="shared" si="13"/>
        <v>#REF!</v>
      </c>
      <c r="AE18" s="4" t="e">
        <f t="shared" si="13"/>
        <v>#REF!</v>
      </c>
      <c r="AF18" s="4" t="e">
        <f t="shared" si="13"/>
        <v>#REF!</v>
      </c>
      <c r="AG18" s="4" t="e">
        <f t="shared" si="13"/>
        <v>#REF!</v>
      </c>
      <c r="AH18" s="4" t="e">
        <f t="shared" si="13"/>
        <v>#REF!</v>
      </c>
      <c r="AI18" s="4" t="e">
        <f t="shared" si="13"/>
        <v>#REF!</v>
      </c>
      <c r="AJ18" s="4" t="e">
        <f t="shared" si="13"/>
        <v>#REF!</v>
      </c>
      <c r="AK18" s="4" t="e">
        <f t="shared" si="13"/>
        <v>#REF!</v>
      </c>
      <c r="AL18" s="4" t="e">
        <f t="shared" si="13"/>
        <v>#REF!</v>
      </c>
      <c r="AM18" s="4"/>
    </row>
    <row r="20" spans="2:38" ht="15">
      <c r="B20" s="7">
        <f>+B10</f>
        <v>0</v>
      </c>
      <c r="C20" s="2" t="e">
        <f>+C18*$B$10</f>
        <v>#REF!</v>
      </c>
      <c r="D20" s="2" t="e">
        <f>+D18*$B$10</f>
        <v>#REF!</v>
      </c>
      <c r="E20" s="2" t="e">
        <f aca="true" t="shared" si="14" ref="E20:AL20">+E18*$B$10</f>
        <v>#REF!</v>
      </c>
      <c r="F20" s="2" t="e">
        <f t="shared" si="14"/>
        <v>#REF!</v>
      </c>
      <c r="G20" s="2" t="e">
        <f t="shared" si="14"/>
        <v>#REF!</v>
      </c>
      <c r="H20" s="2" t="e">
        <f t="shared" si="14"/>
        <v>#REF!</v>
      </c>
      <c r="I20" s="2" t="e">
        <f t="shared" si="14"/>
        <v>#REF!</v>
      </c>
      <c r="J20" s="2" t="e">
        <f t="shared" si="14"/>
        <v>#REF!</v>
      </c>
      <c r="K20" s="2" t="e">
        <f t="shared" si="14"/>
        <v>#REF!</v>
      </c>
      <c r="L20" s="2" t="e">
        <f t="shared" si="14"/>
        <v>#REF!</v>
      </c>
      <c r="M20" s="2" t="e">
        <f t="shared" si="14"/>
        <v>#REF!</v>
      </c>
      <c r="N20" s="2" t="e">
        <f t="shared" si="14"/>
        <v>#REF!</v>
      </c>
      <c r="O20" s="2" t="e">
        <f t="shared" si="14"/>
        <v>#REF!</v>
      </c>
      <c r="P20" s="2" t="e">
        <f t="shared" si="14"/>
        <v>#REF!</v>
      </c>
      <c r="Q20" s="2" t="e">
        <f t="shared" si="14"/>
        <v>#REF!</v>
      </c>
      <c r="R20" s="2" t="e">
        <f t="shared" si="14"/>
        <v>#REF!</v>
      </c>
      <c r="S20" s="2" t="e">
        <f t="shared" si="14"/>
        <v>#REF!</v>
      </c>
      <c r="T20" s="2" t="e">
        <f t="shared" si="14"/>
        <v>#REF!</v>
      </c>
      <c r="U20" s="2" t="e">
        <f t="shared" si="14"/>
        <v>#REF!</v>
      </c>
      <c r="V20" s="2" t="e">
        <f t="shared" si="14"/>
        <v>#REF!</v>
      </c>
      <c r="W20" s="2" t="e">
        <f t="shared" si="14"/>
        <v>#REF!</v>
      </c>
      <c r="X20" s="2" t="e">
        <f t="shared" si="14"/>
        <v>#REF!</v>
      </c>
      <c r="Y20" s="2" t="e">
        <f t="shared" si="14"/>
        <v>#REF!</v>
      </c>
      <c r="Z20" s="2" t="e">
        <f t="shared" si="14"/>
        <v>#REF!</v>
      </c>
      <c r="AA20" s="2" t="e">
        <f t="shared" si="14"/>
        <v>#REF!</v>
      </c>
      <c r="AB20" s="2" t="e">
        <f t="shared" si="14"/>
        <v>#REF!</v>
      </c>
      <c r="AC20" s="2" t="e">
        <f t="shared" si="14"/>
        <v>#REF!</v>
      </c>
      <c r="AD20" s="2" t="e">
        <f t="shared" si="14"/>
        <v>#REF!</v>
      </c>
      <c r="AE20" s="2" t="e">
        <f t="shared" si="14"/>
        <v>#REF!</v>
      </c>
      <c r="AF20" s="2" t="e">
        <f t="shared" si="14"/>
        <v>#REF!</v>
      </c>
      <c r="AG20" s="2" t="e">
        <f t="shared" si="14"/>
        <v>#REF!</v>
      </c>
      <c r="AH20" s="2" t="e">
        <f t="shared" si="14"/>
        <v>#REF!</v>
      </c>
      <c r="AI20" s="2" t="e">
        <f t="shared" si="14"/>
        <v>#REF!</v>
      </c>
      <c r="AJ20" s="2" t="e">
        <f t="shared" si="14"/>
        <v>#REF!</v>
      </c>
      <c r="AK20" s="2" t="e">
        <f t="shared" si="14"/>
        <v>#REF!</v>
      </c>
      <c r="AL20" s="2" t="e">
        <f t="shared" si="14"/>
        <v>#REF!</v>
      </c>
    </row>
    <row r="21" spans="3:38" ht="15">
      <c r="C21" s="2" t="e">
        <f>+C20</f>
        <v>#REF!</v>
      </c>
      <c r="D21" s="2" t="e">
        <f>+C21+D20</f>
        <v>#REF!</v>
      </c>
      <c r="E21" s="2" t="e">
        <f aca="true" t="shared" si="15" ref="E21:AL21">+D21+E20</f>
        <v>#REF!</v>
      </c>
      <c r="F21" s="2" t="e">
        <f t="shared" si="15"/>
        <v>#REF!</v>
      </c>
      <c r="G21" s="2" t="e">
        <f t="shared" si="15"/>
        <v>#REF!</v>
      </c>
      <c r="H21" s="2" t="e">
        <f t="shared" si="15"/>
        <v>#REF!</v>
      </c>
      <c r="I21" s="2" t="e">
        <f t="shared" si="15"/>
        <v>#REF!</v>
      </c>
      <c r="J21" s="2" t="e">
        <f t="shared" si="15"/>
        <v>#REF!</v>
      </c>
      <c r="K21" s="2" t="e">
        <f t="shared" si="15"/>
        <v>#REF!</v>
      </c>
      <c r="L21" s="2" t="e">
        <f t="shared" si="15"/>
        <v>#REF!</v>
      </c>
      <c r="M21" s="2" t="e">
        <f t="shared" si="15"/>
        <v>#REF!</v>
      </c>
      <c r="N21" s="2" t="e">
        <f t="shared" si="15"/>
        <v>#REF!</v>
      </c>
      <c r="O21" s="2" t="e">
        <f t="shared" si="15"/>
        <v>#REF!</v>
      </c>
      <c r="P21" s="2" t="e">
        <f t="shared" si="15"/>
        <v>#REF!</v>
      </c>
      <c r="Q21" s="2" t="e">
        <f t="shared" si="15"/>
        <v>#REF!</v>
      </c>
      <c r="R21" s="2" t="e">
        <f t="shared" si="15"/>
        <v>#REF!</v>
      </c>
      <c r="S21" s="2" t="e">
        <f t="shared" si="15"/>
        <v>#REF!</v>
      </c>
      <c r="T21" s="2" t="e">
        <f t="shared" si="15"/>
        <v>#REF!</v>
      </c>
      <c r="U21" s="2" t="e">
        <f t="shared" si="15"/>
        <v>#REF!</v>
      </c>
      <c r="V21" s="2" t="e">
        <f t="shared" si="15"/>
        <v>#REF!</v>
      </c>
      <c r="W21" s="2" t="e">
        <f t="shared" si="15"/>
        <v>#REF!</v>
      </c>
      <c r="X21" s="2" t="e">
        <f t="shared" si="15"/>
        <v>#REF!</v>
      </c>
      <c r="Y21" s="2" t="e">
        <f t="shared" si="15"/>
        <v>#REF!</v>
      </c>
      <c r="Z21" s="2" t="e">
        <f t="shared" si="15"/>
        <v>#REF!</v>
      </c>
      <c r="AA21" s="2" t="e">
        <f t="shared" si="15"/>
        <v>#REF!</v>
      </c>
      <c r="AB21" s="2" t="e">
        <f t="shared" si="15"/>
        <v>#REF!</v>
      </c>
      <c r="AC21" s="2" t="e">
        <f t="shared" si="15"/>
        <v>#REF!</v>
      </c>
      <c r="AD21" s="2" t="e">
        <f t="shared" si="15"/>
        <v>#REF!</v>
      </c>
      <c r="AE21" s="2" t="e">
        <f t="shared" si="15"/>
        <v>#REF!</v>
      </c>
      <c r="AF21" s="2" t="e">
        <f t="shared" si="15"/>
        <v>#REF!</v>
      </c>
      <c r="AG21" s="2" t="e">
        <f t="shared" si="15"/>
        <v>#REF!</v>
      </c>
      <c r="AH21" s="2" t="e">
        <f t="shared" si="15"/>
        <v>#REF!</v>
      </c>
      <c r="AI21" s="2" t="e">
        <f t="shared" si="15"/>
        <v>#REF!</v>
      </c>
      <c r="AJ21" s="2" t="e">
        <f t="shared" si="15"/>
        <v>#REF!</v>
      </c>
      <c r="AK21" s="2" t="e">
        <f t="shared" si="15"/>
        <v>#REF!</v>
      </c>
      <c r="AL21" s="2" t="e">
        <f t="shared" si="15"/>
        <v>#REF!</v>
      </c>
    </row>
    <row r="22" ht="15">
      <c r="AE22">
        <v>1</v>
      </c>
    </row>
    <row r="23" spans="3:52" ht="15">
      <c r="C23" s="4">
        <v>1</v>
      </c>
      <c r="D23" s="4">
        <f>+C23+1</f>
        <v>2</v>
      </c>
      <c r="E23" s="4">
        <f aca="true" t="shared" si="16" ref="E23:R23">+D23+1</f>
        <v>3</v>
      </c>
      <c r="F23" s="4">
        <f t="shared" si="16"/>
        <v>4</v>
      </c>
      <c r="G23" s="4">
        <f t="shared" si="16"/>
        <v>5</v>
      </c>
      <c r="H23" s="4">
        <f t="shared" si="16"/>
        <v>6</v>
      </c>
      <c r="I23" s="4">
        <f t="shared" si="16"/>
        <v>7</v>
      </c>
      <c r="J23" s="4">
        <f t="shared" si="16"/>
        <v>8</v>
      </c>
      <c r="K23" s="4">
        <f t="shared" si="16"/>
        <v>9</v>
      </c>
      <c r="L23" s="4">
        <f t="shared" si="16"/>
        <v>10</v>
      </c>
      <c r="M23" s="4">
        <f t="shared" si="16"/>
        <v>11</v>
      </c>
      <c r="N23" s="4">
        <f t="shared" si="16"/>
        <v>12</v>
      </c>
      <c r="O23" s="4">
        <f t="shared" si="16"/>
        <v>13</v>
      </c>
      <c r="P23" s="4">
        <f t="shared" si="16"/>
        <v>14</v>
      </c>
      <c r="Q23" s="4">
        <f t="shared" si="16"/>
        <v>15</v>
      </c>
      <c r="R23" s="4">
        <f t="shared" si="16"/>
        <v>16</v>
      </c>
      <c r="S23" s="4">
        <f>+R23+1</f>
        <v>17</v>
      </c>
      <c r="T23" s="4">
        <f aca="true" t="shared" si="17" ref="T23:AX23">+S23+1</f>
        <v>18</v>
      </c>
      <c r="U23" s="4">
        <f t="shared" si="17"/>
        <v>19</v>
      </c>
      <c r="V23" s="4">
        <f t="shared" si="17"/>
        <v>20</v>
      </c>
      <c r="W23" s="4">
        <f t="shared" si="17"/>
        <v>21</v>
      </c>
      <c r="X23" s="4">
        <f t="shared" si="17"/>
        <v>22</v>
      </c>
      <c r="Y23" s="4">
        <f t="shared" si="17"/>
        <v>23</v>
      </c>
      <c r="Z23" s="4">
        <f t="shared" si="17"/>
        <v>24</v>
      </c>
      <c r="AA23" s="4">
        <f t="shared" si="17"/>
        <v>25</v>
      </c>
      <c r="AB23" s="4">
        <f t="shared" si="17"/>
        <v>26</v>
      </c>
      <c r="AC23" s="4">
        <f t="shared" si="17"/>
        <v>27</v>
      </c>
      <c r="AD23" s="4">
        <f t="shared" si="17"/>
        <v>28</v>
      </c>
      <c r="AE23" s="4">
        <f t="shared" si="17"/>
        <v>29</v>
      </c>
      <c r="AF23" s="4">
        <f t="shared" si="17"/>
        <v>30</v>
      </c>
      <c r="AG23" s="4">
        <f t="shared" si="17"/>
        <v>31</v>
      </c>
      <c r="AH23" s="4">
        <f t="shared" si="17"/>
        <v>32</v>
      </c>
      <c r="AI23" s="4">
        <f t="shared" si="17"/>
        <v>33</v>
      </c>
      <c r="AJ23" s="4">
        <f t="shared" si="17"/>
        <v>34</v>
      </c>
      <c r="AK23" s="4">
        <f t="shared" si="17"/>
        <v>35</v>
      </c>
      <c r="AL23" s="4">
        <f t="shared" si="17"/>
        <v>36</v>
      </c>
      <c r="AM23" s="4">
        <f t="shared" si="17"/>
        <v>37</v>
      </c>
      <c r="AN23" s="4">
        <f t="shared" si="17"/>
        <v>38</v>
      </c>
      <c r="AO23" s="4">
        <f t="shared" si="17"/>
        <v>39</v>
      </c>
      <c r="AP23" s="4">
        <f t="shared" si="17"/>
        <v>40</v>
      </c>
      <c r="AQ23" s="4">
        <f t="shared" si="17"/>
        <v>41</v>
      </c>
      <c r="AR23" s="4">
        <f t="shared" si="17"/>
        <v>42</v>
      </c>
      <c r="AS23" s="4">
        <f t="shared" si="17"/>
        <v>43</v>
      </c>
      <c r="AT23" s="4">
        <f t="shared" si="17"/>
        <v>44</v>
      </c>
      <c r="AU23" s="4">
        <f t="shared" si="17"/>
        <v>45</v>
      </c>
      <c r="AV23" s="4">
        <f t="shared" si="17"/>
        <v>46</v>
      </c>
      <c r="AW23" s="4">
        <f t="shared" si="17"/>
        <v>47</v>
      </c>
      <c r="AX23" s="4">
        <f t="shared" si="17"/>
        <v>48</v>
      </c>
      <c r="AY23" s="4"/>
      <c r="AZ23" s="4"/>
    </row>
    <row r="24" spans="3:50" ht="15">
      <c r="C24" s="4"/>
      <c r="D24" s="4"/>
      <c r="E24" s="8">
        <v>0.0005</v>
      </c>
      <c r="F24" s="5">
        <f>+E24</f>
        <v>0.0005</v>
      </c>
      <c r="G24" s="5">
        <f aca="true" t="shared" si="18" ref="G24:N24">+F24</f>
        <v>0.0005</v>
      </c>
      <c r="H24" s="5">
        <f t="shared" si="18"/>
        <v>0.0005</v>
      </c>
      <c r="I24" s="5">
        <f t="shared" si="18"/>
        <v>0.0005</v>
      </c>
      <c r="J24" s="5">
        <f t="shared" si="18"/>
        <v>0.0005</v>
      </c>
      <c r="K24" s="5">
        <f t="shared" si="18"/>
        <v>0.0005</v>
      </c>
      <c r="L24" s="5">
        <f t="shared" si="18"/>
        <v>0.0005</v>
      </c>
      <c r="M24" s="5">
        <f t="shared" si="18"/>
        <v>0.0005</v>
      </c>
      <c r="N24" s="5">
        <f t="shared" si="18"/>
        <v>0.0005</v>
      </c>
      <c r="O24" s="15">
        <v>0.001</v>
      </c>
      <c r="P24" s="15">
        <f aca="true" t="shared" si="19" ref="P24:AA24">+O24</f>
        <v>0.001</v>
      </c>
      <c r="Q24" s="15">
        <f t="shared" si="19"/>
        <v>0.001</v>
      </c>
      <c r="R24" s="15">
        <f t="shared" si="19"/>
        <v>0.001</v>
      </c>
      <c r="S24" s="15">
        <f t="shared" si="19"/>
        <v>0.001</v>
      </c>
      <c r="T24" s="15">
        <f t="shared" si="19"/>
        <v>0.001</v>
      </c>
      <c r="U24" s="15">
        <f t="shared" si="19"/>
        <v>0.001</v>
      </c>
      <c r="V24" s="15">
        <f t="shared" si="19"/>
        <v>0.001</v>
      </c>
      <c r="W24" s="15">
        <f t="shared" si="19"/>
        <v>0.001</v>
      </c>
      <c r="X24" s="15">
        <f t="shared" si="19"/>
        <v>0.001</v>
      </c>
      <c r="Y24" s="15">
        <f t="shared" si="19"/>
        <v>0.001</v>
      </c>
      <c r="Z24" s="15">
        <f t="shared" si="19"/>
        <v>0.001</v>
      </c>
      <c r="AA24" s="15">
        <f t="shared" si="19"/>
        <v>0.001</v>
      </c>
      <c r="AB24" s="5">
        <f>+AA24</f>
        <v>0.001</v>
      </c>
      <c r="AC24" s="5">
        <f aca="true" t="shared" si="20" ref="AC24:AL24">+AB24</f>
        <v>0.001</v>
      </c>
      <c r="AD24" s="5">
        <f t="shared" si="20"/>
        <v>0.001</v>
      </c>
      <c r="AE24" s="5">
        <f t="shared" si="20"/>
        <v>0.001</v>
      </c>
      <c r="AF24" s="5">
        <f t="shared" si="20"/>
        <v>0.001</v>
      </c>
      <c r="AG24" s="5">
        <f t="shared" si="20"/>
        <v>0.001</v>
      </c>
      <c r="AH24" s="5">
        <f t="shared" si="20"/>
        <v>0.001</v>
      </c>
      <c r="AI24" s="5">
        <f t="shared" si="20"/>
        <v>0.001</v>
      </c>
      <c r="AJ24" s="5">
        <f t="shared" si="20"/>
        <v>0.001</v>
      </c>
      <c r="AK24" s="5">
        <f t="shared" si="20"/>
        <v>0.001</v>
      </c>
      <c r="AL24" s="5">
        <f t="shared" si="20"/>
        <v>0.001</v>
      </c>
      <c r="AM24" s="8">
        <v>0.0015</v>
      </c>
      <c r="AN24" s="5">
        <f>+AM24</f>
        <v>0.0015</v>
      </c>
      <c r="AO24" s="5">
        <f>+AN24</f>
        <v>0.0015</v>
      </c>
      <c r="AP24" s="8">
        <v>0.002</v>
      </c>
      <c r="AQ24" s="8">
        <v>0.0023</v>
      </c>
      <c r="AR24" s="5">
        <v>0.0025</v>
      </c>
      <c r="AS24" s="5">
        <v>0.0025</v>
      </c>
      <c r="AT24" s="5">
        <f>+AS24</f>
        <v>0.0025</v>
      </c>
      <c r="AU24" s="5">
        <f>+AT24</f>
        <v>0.0025</v>
      </c>
      <c r="AV24" s="8">
        <v>0.005</v>
      </c>
      <c r="AW24" s="8">
        <v>0.0075</v>
      </c>
      <c r="AX24" s="8">
        <v>0.01</v>
      </c>
    </row>
    <row r="25" spans="3:51" ht="15">
      <c r="C25" s="5">
        <v>0.0001</v>
      </c>
      <c r="D25" s="5">
        <v>0.0005</v>
      </c>
      <c r="E25" s="5">
        <f aca="true" t="shared" si="21" ref="E25:AX25">+D25+E24</f>
        <v>0.001</v>
      </c>
      <c r="F25" s="5">
        <f t="shared" si="21"/>
        <v>0.0015</v>
      </c>
      <c r="G25" s="5">
        <f t="shared" si="21"/>
        <v>0.002</v>
      </c>
      <c r="H25" s="5">
        <f t="shared" si="21"/>
        <v>0.0025</v>
      </c>
      <c r="I25" s="5">
        <f t="shared" si="21"/>
        <v>0.003</v>
      </c>
      <c r="J25" s="5">
        <f t="shared" si="21"/>
        <v>0.0035</v>
      </c>
      <c r="K25" s="5">
        <f t="shared" si="21"/>
        <v>0.004</v>
      </c>
      <c r="L25" s="5">
        <f t="shared" si="21"/>
        <v>0.0045000000000000005</v>
      </c>
      <c r="M25" s="5">
        <f t="shared" si="21"/>
        <v>0.005000000000000001</v>
      </c>
      <c r="N25" s="5">
        <f t="shared" si="21"/>
        <v>0.005500000000000001</v>
      </c>
      <c r="O25" s="5">
        <f t="shared" si="21"/>
        <v>0.0065000000000000014</v>
      </c>
      <c r="P25" s="5">
        <f t="shared" si="21"/>
        <v>0.0075000000000000015</v>
      </c>
      <c r="Q25" s="5">
        <f t="shared" si="21"/>
        <v>0.0085</v>
      </c>
      <c r="R25" s="5">
        <f t="shared" si="21"/>
        <v>0.009500000000000001</v>
      </c>
      <c r="S25" s="5">
        <f t="shared" si="21"/>
        <v>0.010500000000000002</v>
      </c>
      <c r="T25" s="5">
        <f t="shared" si="21"/>
        <v>0.011500000000000003</v>
      </c>
      <c r="U25" s="5">
        <f t="shared" si="21"/>
        <v>0.012500000000000004</v>
      </c>
      <c r="V25" s="5">
        <f t="shared" si="21"/>
        <v>0.013500000000000005</v>
      </c>
      <c r="W25" s="5">
        <f t="shared" si="21"/>
        <v>0.014500000000000006</v>
      </c>
      <c r="X25" s="5">
        <f t="shared" si="21"/>
        <v>0.015500000000000007</v>
      </c>
      <c r="Y25" s="5">
        <f t="shared" si="21"/>
        <v>0.016500000000000008</v>
      </c>
      <c r="Z25" s="5">
        <f t="shared" si="21"/>
        <v>0.01750000000000001</v>
      </c>
      <c r="AA25" s="5">
        <f t="shared" si="21"/>
        <v>0.01850000000000001</v>
      </c>
      <c r="AB25" s="5">
        <f t="shared" si="21"/>
        <v>0.01950000000000001</v>
      </c>
      <c r="AC25" s="5">
        <f t="shared" si="21"/>
        <v>0.02050000000000001</v>
      </c>
      <c r="AD25" s="5">
        <f t="shared" si="21"/>
        <v>0.021500000000000012</v>
      </c>
      <c r="AE25" s="5">
        <f t="shared" si="21"/>
        <v>0.022500000000000013</v>
      </c>
      <c r="AF25" s="5">
        <f t="shared" si="21"/>
        <v>0.023500000000000014</v>
      </c>
      <c r="AG25" s="5">
        <f t="shared" si="21"/>
        <v>0.024500000000000015</v>
      </c>
      <c r="AH25" s="5">
        <f t="shared" si="21"/>
        <v>0.025500000000000016</v>
      </c>
      <c r="AI25" s="5">
        <f t="shared" si="21"/>
        <v>0.026500000000000017</v>
      </c>
      <c r="AJ25" s="5">
        <f t="shared" si="21"/>
        <v>0.027500000000000017</v>
      </c>
      <c r="AK25" s="5">
        <f t="shared" si="21"/>
        <v>0.02850000000000002</v>
      </c>
      <c r="AL25" s="5">
        <f t="shared" si="21"/>
        <v>0.02950000000000002</v>
      </c>
      <c r="AM25" s="5">
        <f t="shared" si="21"/>
        <v>0.03100000000000002</v>
      </c>
      <c r="AN25" s="5">
        <f t="shared" si="21"/>
        <v>0.03250000000000002</v>
      </c>
      <c r="AO25" s="5">
        <f t="shared" si="21"/>
        <v>0.03400000000000002</v>
      </c>
      <c r="AP25" s="5">
        <f t="shared" si="21"/>
        <v>0.036000000000000025</v>
      </c>
      <c r="AQ25" s="5">
        <f t="shared" si="21"/>
        <v>0.03830000000000003</v>
      </c>
      <c r="AR25" s="5">
        <f t="shared" si="21"/>
        <v>0.04080000000000003</v>
      </c>
      <c r="AS25" s="5">
        <f t="shared" si="21"/>
        <v>0.04330000000000003</v>
      </c>
      <c r="AT25" s="5">
        <f t="shared" si="21"/>
        <v>0.045800000000000035</v>
      </c>
      <c r="AU25" s="5">
        <f t="shared" si="21"/>
        <v>0.04830000000000004</v>
      </c>
      <c r="AV25" s="5">
        <f t="shared" si="21"/>
        <v>0.053300000000000035</v>
      </c>
      <c r="AW25" s="5">
        <f t="shared" si="21"/>
        <v>0.060800000000000035</v>
      </c>
      <c r="AX25" s="5">
        <f t="shared" si="21"/>
        <v>0.07080000000000003</v>
      </c>
      <c r="AY25" s="5">
        <f>SUM(C25:AX25)</f>
        <v>1.0000000000000007</v>
      </c>
    </row>
    <row r="26" spans="3:50" ht="15">
      <c r="C26" s="4" t="e">
        <f aca="true" t="shared" si="22" ref="C26:AX26">+C25*$AA$7</f>
        <v>#REF!</v>
      </c>
      <c r="D26" s="4" t="e">
        <f t="shared" si="22"/>
        <v>#REF!</v>
      </c>
      <c r="E26" s="4" t="e">
        <f t="shared" si="22"/>
        <v>#REF!</v>
      </c>
      <c r="F26" s="4" t="e">
        <f t="shared" si="22"/>
        <v>#REF!</v>
      </c>
      <c r="G26" s="4" t="e">
        <f t="shared" si="22"/>
        <v>#REF!</v>
      </c>
      <c r="H26" s="4" t="e">
        <f t="shared" si="22"/>
        <v>#REF!</v>
      </c>
      <c r="I26" s="4" t="e">
        <f t="shared" si="22"/>
        <v>#REF!</v>
      </c>
      <c r="J26" s="4" t="e">
        <f t="shared" si="22"/>
        <v>#REF!</v>
      </c>
      <c r="K26" s="4" t="e">
        <f t="shared" si="22"/>
        <v>#REF!</v>
      </c>
      <c r="L26" s="4" t="e">
        <f t="shared" si="22"/>
        <v>#REF!</v>
      </c>
      <c r="M26" s="4" t="e">
        <f t="shared" si="22"/>
        <v>#REF!</v>
      </c>
      <c r="N26" s="4" t="e">
        <f t="shared" si="22"/>
        <v>#REF!</v>
      </c>
      <c r="O26" s="4" t="e">
        <f t="shared" si="22"/>
        <v>#REF!</v>
      </c>
      <c r="P26" s="4" t="e">
        <f t="shared" si="22"/>
        <v>#REF!</v>
      </c>
      <c r="Q26" s="4" t="e">
        <f t="shared" si="22"/>
        <v>#REF!</v>
      </c>
      <c r="R26" s="4" t="e">
        <f t="shared" si="22"/>
        <v>#REF!</v>
      </c>
      <c r="S26" s="4" t="e">
        <f t="shared" si="22"/>
        <v>#REF!</v>
      </c>
      <c r="T26" s="4" t="e">
        <f t="shared" si="22"/>
        <v>#REF!</v>
      </c>
      <c r="U26" s="4" t="e">
        <f t="shared" si="22"/>
        <v>#REF!</v>
      </c>
      <c r="V26" s="4" t="e">
        <f t="shared" si="22"/>
        <v>#REF!</v>
      </c>
      <c r="W26" s="4" t="e">
        <f t="shared" si="22"/>
        <v>#REF!</v>
      </c>
      <c r="X26" s="4" t="e">
        <f t="shared" si="22"/>
        <v>#REF!</v>
      </c>
      <c r="Y26" s="4" t="e">
        <f t="shared" si="22"/>
        <v>#REF!</v>
      </c>
      <c r="Z26" s="4" t="e">
        <f t="shared" si="22"/>
        <v>#REF!</v>
      </c>
      <c r="AA26" s="4" t="e">
        <f t="shared" si="22"/>
        <v>#REF!</v>
      </c>
      <c r="AB26" s="4" t="e">
        <f t="shared" si="22"/>
        <v>#REF!</v>
      </c>
      <c r="AC26" s="4" t="e">
        <f t="shared" si="22"/>
        <v>#REF!</v>
      </c>
      <c r="AD26" s="4" t="e">
        <f t="shared" si="22"/>
        <v>#REF!</v>
      </c>
      <c r="AE26" s="4" t="e">
        <f t="shared" si="22"/>
        <v>#REF!</v>
      </c>
      <c r="AF26" s="4" t="e">
        <f t="shared" si="22"/>
        <v>#REF!</v>
      </c>
      <c r="AG26" s="4" t="e">
        <f t="shared" si="22"/>
        <v>#REF!</v>
      </c>
      <c r="AH26" s="4" t="e">
        <f t="shared" si="22"/>
        <v>#REF!</v>
      </c>
      <c r="AI26" s="4" t="e">
        <f t="shared" si="22"/>
        <v>#REF!</v>
      </c>
      <c r="AJ26" s="4" t="e">
        <f t="shared" si="22"/>
        <v>#REF!</v>
      </c>
      <c r="AK26" s="4" t="e">
        <f t="shared" si="22"/>
        <v>#REF!</v>
      </c>
      <c r="AL26" s="4" t="e">
        <f t="shared" si="22"/>
        <v>#REF!</v>
      </c>
      <c r="AM26" s="4" t="e">
        <f t="shared" si="22"/>
        <v>#REF!</v>
      </c>
      <c r="AN26" s="4" t="e">
        <f t="shared" si="22"/>
        <v>#REF!</v>
      </c>
      <c r="AO26" s="4" t="e">
        <f t="shared" si="22"/>
        <v>#REF!</v>
      </c>
      <c r="AP26" s="4" t="e">
        <f t="shared" si="22"/>
        <v>#REF!</v>
      </c>
      <c r="AQ26" s="4" t="e">
        <f t="shared" si="22"/>
        <v>#REF!</v>
      </c>
      <c r="AR26" s="4" t="e">
        <f t="shared" si="22"/>
        <v>#REF!</v>
      </c>
      <c r="AS26" s="4" t="e">
        <f t="shared" si="22"/>
        <v>#REF!</v>
      </c>
      <c r="AT26" s="4" t="e">
        <f t="shared" si="22"/>
        <v>#REF!</v>
      </c>
      <c r="AU26" s="4" t="e">
        <f t="shared" si="22"/>
        <v>#REF!</v>
      </c>
      <c r="AV26" s="4" t="e">
        <f t="shared" si="22"/>
        <v>#REF!</v>
      </c>
      <c r="AW26" s="4" t="e">
        <f t="shared" si="22"/>
        <v>#REF!</v>
      </c>
      <c r="AX26" s="4" t="e">
        <f t="shared" si="22"/>
        <v>#REF!</v>
      </c>
    </row>
    <row r="27" spans="3:50" ht="15">
      <c r="C27" s="4" t="e">
        <f aca="true" t="shared" si="23" ref="C27:AX27">+C26+B27</f>
        <v>#REF!</v>
      </c>
      <c r="D27" s="4" t="e">
        <f t="shared" si="23"/>
        <v>#REF!</v>
      </c>
      <c r="E27" s="4" t="e">
        <f t="shared" si="23"/>
        <v>#REF!</v>
      </c>
      <c r="F27" s="4" t="e">
        <f t="shared" si="23"/>
        <v>#REF!</v>
      </c>
      <c r="G27" s="4" t="e">
        <f t="shared" si="23"/>
        <v>#REF!</v>
      </c>
      <c r="H27" s="4" t="e">
        <f t="shared" si="23"/>
        <v>#REF!</v>
      </c>
      <c r="I27" s="4" t="e">
        <f t="shared" si="23"/>
        <v>#REF!</v>
      </c>
      <c r="J27" s="4" t="e">
        <f t="shared" si="23"/>
        <v>#REF!</v>
      </c>
      <c r="K27" s="4" t="e">
        <f t="shared" si="23"/>
        <v>#REF!</v>
      </c>
      <c r="L27" s="4" t="e">
        <f t="shared" si="23"/>
        <v>#REF!</v>
      </c>
      <c r="M27" s="4" t="e">
        <f t="shared" si="23"/>
        <v>#REF!</v>
      </c>
      <c r="N27" s="4" t="e">
        <f t="shared" si="23"/>
        <v>#REF!</v>
      </c>
      <c r="O27" s="4" t="e">
        <f t="shared" si="23"/>
        <v>#REF!</v>
      </c>
      <c r="P27" s="4" t="e">
        <f t="shared" si="23"/>
        <v>#REF!</v>
      </c>
      <c r="Q27" s="4" t="e">
        <f t="shared" si="23"/>
        <v>#REF!</v>
      </c>
      <c r="R27" s="4" t="e">
        <f t="shared" si="23"/>
        <v>#REF!</v>
      </c>
      <c r="S27" s="4" t="e">
        <f t="shared" si="23"/>
        <v>#REF!</v>
      </c>
      <c r="T27" s="4" t="e">
        <f t="shared" si="23"/>
        <v>#REF!</v>
      </c>
      <c r="U27" s="4" t="e">
        <f t="shared" si="23"/>
        <v>#REF!</v>
      </c>
      <c r="V27" s="4" t="e">
        <f t="shared" si="23"/>
        <v>#REF!</v>
      </c>
      <c r="W27" s="4" t="e">
        <f t="shared" si="23"/>
        <v>#REF!</v>
      </c>
      <c r="X27" s="4" t="e">
        <f t="shared" si="23"/>
        <v>#REF!</v>
      </c>
      <c r="Y27" s="4" t="e">
        <f t="shared" si="23"/>
        <v>#REF!</v>
      </c>
      <c r="Z27" s="4" t="e">
        <f t="shared" si="23"/>
        <v>#REF!</v>
      </c>
      <c r="AA27" s="4" t="e">
        <f t="shared" si="23"/>
        <v>#REF!</v>
      </c>
      <c r="AB27" s="4" t="e">
        <f t="shared" si="23"/>
        <v>#REF!</v>
      </c>
      <c r="AC27" s="4" t="e">
        <f t="shared" si="23"/>
        <v>#REF!</v>
      </c>
      <c r="AD27" s="4" t="e">
        <f t="shared" si="23"/>
        <v>#REF!</v>
      </c>
      <c r="AE27" s="4" t="e">
        <f t="shared" si="23"/>
        <v>#REF!</v>
      </c>
      <c r="AF27" s="4" t="e">
        <f t="shared" si="23"/>
        <v>#REF!</v>
      </c>
      <c r="AG27" s="4" t="e">
        <f t="shared" si="23"/>
        <v>#REF!</v>
      </c>
      <c r="AH27" s="4" t="e">
        <f t="shared" si="23"/>
        <v>#REF!</v>
      </c>
      <c r="AI27" s="4" t="e">
        <f t="shared" si="23"/>
        <v>#REF!</v>
      </c>
      <c r="AJ27" s="4" t="e">
        <f t="shared" si="23"/>
        <v>#REF!</v>
      </c>
      <c r="AK27" s="4" t="e">
        <f t="shared" si="23"/>
        <v>#REF!</v>
      </c>
      <c r="AL27" s="4" t="e">
        <f t="shared" si="23"/>
        <v>#REF!</v>
      </c>
      <c r="AM27" s="4" t="e">
        <f t="shared" si="23"/>
        <v>#REF!</v>
      </c>
      <c r="AN27" s="4" t="e">
        <f t="shared" si="23"/>
        <v>#REF!</v>
      </c>
      <c r="AO27" s="4" t="e">
        <f t="shared" si="23"/>
        <v>#REF!</v>
      </c>
      <c r="AP27" s="4" t="e">
        <f t="shared" si="23"/>
        <v>#REF!</v>
      </c>
      <c r="AQ27" s="4" t="e">
        <f t="shared" si="23"/>
        <v>#REF!</v>
      </c>
      <c r="AR27" s="4" t="e">
        <f t="shared" si="23"/>
        <v>#REF!</v>
      </c>
      <c r="AS27" s="4" t="e">
        <f t="shared" si="23"/>
        <v>#REF!</v>
      </c>
      <c r="AT27" s="4" t="e">
        <f t="shared" si="23"/>
        <v>#REF!</v>
      </c>
      <c r="AU27" s="4" t="e">
        <f t="shared" si="23"/>
        <v>#REF!</v>
      </c>
      <c r="AV27" s="4" t="e">
        <f t="shared" si="23"/>
        <v>#REF!</v>
      </c>
      <c r="AW27" s="4" t="e">
        <f t="shared" si="23"/>
        <v>#REF!</v>
      </c>
      <c r="AX27" s="4" t="e">
        <f t="shared" si="23"/>
        <v>#REF!</v>
      </c>
    </row>
    <row r="29" spans="3:50" ht="15">
      <c r="C29" s="2" t="e">
        <f>+C27*$B$10</f>
        <v>#REF!</v>
      </c>
      <c r="D29" s="2" t="e">
        <f>+D27*$B$10</f>
        <v>#REF!</v>
      </c>
      <c r="E29" s="2" t="e">
        <f aca="true" t="shared" si="24" ref="E29:AL29">+E27*$B$10</f>
        <v>#REF!</v>
      </c>
      <c r="F29" s="2" t="e">
        <f t="shared" si="24"/>
        <v>#REF!</v>
      </c>
      <c r="G29" s="2" t="e">
        <f t="shared" si="24"/>
        <v>#REF!</v>
      </c>
      <c r="H29" s="2" t="e">
        <f t="shared" si="24"/>
        <v>#REF!</v>
      </c>
      <c r="I29" s="2" t="e">
        <f t="shared" si="24"/>
        <v>#REF!</v>
      </c>
      <c r="J29" s="2" t="e">
        <f t="shared" si="24"/>
        <v>#REF!</v>
      </c>
      <c r="K29" s="2" t="e">
        <f t="shared" si="24"/>
        <v>#REF!</v>
      </c>
      <c r="L29" s="2" t="e">
        <f t="shared" si="24"/>
        <v>#REF!</v>
      </c>
      <c r="M29" s="2" t="e">
        <f t="shared" si="24"/>
        <v>#REF!</v>
      </c>
      <c r="N29" s="2" t="e">
        <f t="shared" si="24"/>
        <v>#REF!</v>
      </c>
      <c r="O29" s="2" t="e">
        <f t="shared" si="24"/>
        <v>#REF!</v>
      </c>
      <c r="P29" s="2" t="e">
        <f t="shared" si="24"/>
        <v>#REF!</v>
      </c>
      <c r="Q29" s="2" t="e">
        <f t="shared" si="24"/>
        <v>#REF!</v>
      </c>
      <c r="R29" s="2" t="e">
        <f t="shared" si="24"/>
        <v>#REF!</v>
      </c>
      <c r="S29" s="2" t="e">
        <f t="shared" si="24"/>
        <v>#REF!</v>
      </c>
      <c r="T29" s="2" t="e">
        <f t="shared" si="24"/>
        <v>#REF!</v>
      </c>
      <c r="U29" s="2" t="e">
        <f t="shared" si="24"/>
        <v>#REF!</v>
      </c>
      <c r="V29" s="2" t="e">
        <f t="shared" si="24"/>
        <v>#REF!</v>
      </c>
      <c r="W29" s="2" t="e">
        <f t="shared" si="24"/>
        <v>#REF!</v>
      </c>
      <c r="X29" s="2" t="e">
        <f t="shared" si="24"/>
        <v>#REF!</v>
      </c>
      <c r="Y29" s="2" t="e">
        <f t="shared" si="24"/>
        <v>#REF!</v>
      </c>
      <c r="Z29" s="2" t="e">
        <f t="shared" si="24"/>
        <v>#REF!</v>
      </c>
      <c r="AA29" s="2" t="e">
        <f t="shared" si="24"/>
        <v>#REF!</v>
      </c>
      <c r="AB29" s="2" t="e">
        <f t="shared" si="24"/>
        <v>#REF!</v>
      </c>
      <c r="AC29" s="2" t="e">
        <f t="shared" si="24"/>
        <v>#REF!</v>
      </c>
      <c r="AD29" s="2" t="e">
        <f t="shared" si="24"/>
        <v>#REF!</v>
      </c>
      <c r="AE29" s="2" t="e">
        <f t="shared" si="24"/>
        <v>#REF!</v>
      </c>
      <c r="AF29" s="2" t="e">
        <f t="shared" si="24"/>
        <v>#REF!</v>
      </c>
      <c r="AG29" s="2" t="e">
        <f t="shared" si="24"/>
        <v>#REF!</v>
      </c>
      <c r="AH29" s="2" t="e">
        <f t="shared" si="24"/>
        <v>#REF!</v>
      </c>
      <c r="AI29" s="2" t="e">
        <f t="shared" si="24"/>
        <v>#REF!</v>
      </c>
      <c r="AJ29" s="2" t="e">
        <f t="shared" si="24"/>
        <v>#REF!</v>
      </c>
      <c r="AK29" s="2" t="e">
        <f t="shared" si="24"/>
        <v>#REF!</v>
      </c>
      <c r="AL29" s="2" t="e">
        <f t="shared" si="24"/>
        <v>#REF!</v>
      </c>
      <c r="AM29" s="2" t="e">
        <f aca="true" t="shared" si="25" ref="AM29:AX29">+AM27*$B$10</f>
        <v>#REF!</v>
      </c>
      <c r="AN29" s="2" t="e">
        <f t="shared" si="25"/>
        <v>#REF!</v>
      </c>
      <c r="AO29" s="2" t="e">
        <f t="shared" si="25"/>
        <v>#REF!</v>
      </c>
      <c r="AP29" s="2" t="e">
        <f t="shared" si="25"/>
        <v>#REF!</v>
      </c>
      <c r="AQ29" s="2" t="e">
        <f t="shared" si="25"/>
        <v>#REF!</v>
      </c>
      <c r="AR29" s="2" t="e">
        <f t="shared" si="25"/>
        <v>#REF!</v>
      </c>
      <c r="AS29" s="2" t="e">
        <f t="shared" si="25"/>
        <v>#REF!</v>
      </c>
      <c r="AT29" s="2" t="e">
        <f t="shared" si="25"/>
        <v>#REF!</v>
      </c>
      <c r="AU29" s="2" t="e">
        <f t="shared" si="25"/>
        <v>#REF!</v>
      </c>
      <c r="AV29" s="2" t="e">
        <f t="shared" si="25"/>
        <v>#REF!</v>
      </c>
      <c r="AW29" s="2" t="e">
        <f t="shared" si="25"/>
        <v>#REF!</v>
      </c>
      <c r="AX29" s="2" t="e">
        <f t="shared" si="25"/>
        <v>#REF!</v>
      </c>
    </row>
    <row r="30" spans="3:50" ht="15">
      <c r="C30" s="2" t="e">
        <f>+C29</f>
        <v>#REF!</v>
      </c>
      <c r="D30" s="2" t="e">
        <f aca="true" t="shared" si="26" ref="D30:AX30">+C30+D29</f>
        <v>#REF!</v>
      </c>
      <c r="E30" s="2" t="e">
        <f t="shared" si="26"/>
        <v>#REF!</v>
      </c>
      <c r="F30" s="2" t="e">
        <f t="shared" si="26"/>
        <v>#REF!</v>
      </c>
      <c r="G30" s="2" t="e">
        <f t="shared" si="26"/>
        <v>#REF!</v>
      </c>
      <c r="H30" s="2" t="e">
        <f t="shared" si="26"/>
        <v>#REF!</v>
      </c>
      <c r="I30" s="2" t="e">
        <f t="shared" si="26"/>
        <v>#REF!</v>
      </c>
      <c r="J30" s="2" t="e">
        <f t="shared" si="26"/>
        <v>#REF!</v>
      </c>
      <c r="K30" s="2" t="e">
        <f t="shared" si="26"/>
        <v>#REF!</v>
      </c>
      <c r="L30" s="2" t="e">
        <f t="shared" si="26"/>
        <v>#REF!</v>
      </c>
      <c r="M30" s="2" t="e">
        <f t="shared" si="26"/>
        <v>#REF!</v>
      </c>
      <c r="N30" s="2" t="e">
        <f t="shared" si="26"/>
        <v>#REF!</v>
      </c>
      <c r="O30" s="2" t="e">
        <f t="shared" si="26"/>
        <v>#REF!</v>
      </c>
      <c r="P30" s="2" t="e">
        <f t="shared" si="26"/>
        <v>#REF!</v>
      </c>
      <c r="Q30" s="2" t="e">
        <f t="shared" si="26"/>
        <v>#REF!</v>
      </c>
      <c r="R30" s="2" t="e">
        <f t="shared" si="26"/>
        <v>#REF!</v>
      </c>
      <c r="S30" s="2" t="e">
        <f t="shared" si="26"/>
        <v>#REF!</v>
      </c>
      <c r="T30" s="2" t="e">
        <f t="shared" si="26"/>
        <v>#REF!</v>
      </c>
      <c r="U30" s="2" t="e">
        <f t="shared" si="26"/>
        <v>#REF!</v>
      </c>
      <c r="V30" s="2" t="e">
        <f t="shared" si="26"/>
        <v>#REF!</v>
      </c>
      <c r="W30" s="2" t="e">
        <f t="shared" si="26"/>
        <v>#REF!</v>
      </c>
      <c r="X30" s="2" t="e">
        <f t="shared" si="26"/>
        <v>#REF!</v>
      </c>
      <c r="Y30" s="2" t="e">
        <f t="shared" si="26"/>
        <v>#REF!</v>
      </c>
      <c r="Z30" s="2" t="e">
        <f t="shared" si="26"/>
        <v>#REF!</v>
      </c>
      <c r="AA30" s="2" t="e">
        <f t="shared" si="26"/>
        <v>#REF!</v>
      </c>
      <c r="AB30" s="2" t="e">
        <f t="shared" si="26"/>
        <v>#REF!</v>
      </c>
      <c r="AC30" s="2" t="e">
        <f t="shared" si="26"/>
        <v>#REF!</v>
      </c>
      <c r="AD30" s="2" t="e">
        <f t="shared" si="26"/>
        <v>#REF!</v>
      </c>
      <c r="AE30" s="2" t="e">
        <f t="shared" si="26"/>
        <v>#REF!</v>
      </c>
      <c r="AF30" s="2" t="e">
        <f t="shared" si="26"/>
        <v>#REF!</v>
      </c>
      <c r="AG30" s="2" t="e">
        <f t="shared" si="26"/>
        <v>#REF!</v>
      </c>
      <c r="AH30" s="2" t="e">
        <f t="shared" si="26"/>
        <v>#REF!</v>
      </c>
      <c r="AI30" s="2" t="e">
        <f t="shared" si="26"/>
        <v>#REF!</v>
      </c>
      <c r="AJ30" s="2" t="e">
        <f t="shared" si="26"/>
        <v>#REF!</v>
      </c>
      <c r="AK30" s="2" t="e">
        <f t="shared" si="26"/>
        <v>#REF!</v>
      </c>
      <c r="AL30" s="2" t="e">
        <f t="shared" si="26"/>
        <v>#REF!</v>
      </c>
      <c r="AM30" s="2" t="e">
        <f t="shared" si="26"/>
        <v>#REF!</v>
      </c>
      <c r="AN30" s="2" t="e">
        <f t="shared" si="26"/>
        <v>#REF!</v>
      </c>
      <c r="AO30" s="2" t="e">
        <f t="shared" si="26"/>
        <v>#REF!</v>
      </c>
      <c r="AP30" s="2" t="e">
        <f t="shared" si="26"/>
        <v>#REF!</v>
      </c>
      <c r="AQ30" s="2" t="e">
        <f t="shared" si="26"/>
        <v>#REF!</v>
      </c>
      <c r="AR30" s="2" t="e">
        <f t="shared" si="26"/>
        <v>#REF!</v>
      </c>
      <c r="AS30" s="2" t="e">
        <f t="shared" si="26"/>
        <v>#REF!</v>
      </c>
      <c r="AT30" s="2" t="e">
        <f t="shared" si="26"/>
        <v>#REF!</v>
      </c>
      <c r="AU30" s="2" t="e">
        <f t="shared" si="26"/>
        <v>#REF!</v>
      </c>
      <c r="AV30" s="2" t="e">
        <f t="shared" si="26"/>
        <v>#REF!</v>
      </c>
      <c r="AW30" s="2" t="e">
        <f t="shared" si="26"/>
        <v>#REF!</v>
      </c>
      <c r="AX30" s="2" t="e">
        <f t="shared" si="26"/>
        <v>#REF!</v>
      </c>
    </row>
  </sheetData>
  <sheetProtection password="9EA7" sheet="1" objects="1" scenarios="1" selectLockedCell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5"/>
  <sheetViews>
    <sheetView zoomScalePageLayoutView="0" workbookViewId="0" topLeftCell="A1">
      <selection activeCell="D15" sqref="D15"/>
    </sheetView>
  </sheetViews>
  <sheetFormatPr defaultColWidth="9.140625" defaultRowHeight="15"/>
  <cols>
    <col min="2" max="2" width="51.7109375" style="0" customWidth="1"/>
    <col min="3" max="3" width="14.00390625" style="0" customWidth="1"/>
    <col min="4" max="4" width="19.421875" style="0" bestFit="1" customWidth="1"/>
    <col min="5" max="5" width="15.7109375" style="1" customWidth="1"/>
    <col min="6" max="6" width="12.57421875" style="0" bestFit="1" customWidth="1"/>
    <col min="7" max="7" width="13.8515625" style="0" bestFit="1" customWidth="1"/>
    <col min="8" max="8" width="11.7109375" style="0" customWidth="1"/>
  </cols>
  <sheetData>
    <row r="1" spans="1:25" ht="36" customHeight="1" thickTop="1">
      <c r="A1" s="9"/>
      <c r="B1" s="130" t="s">
        <v>24</v>
      </c>
      <c r="C1" s="131"/>
      <c r="D1" s="132"/>
      <c r="E1" s="132"/>
      <c r="F1" s="132"/>
      <c r="G1" s="132"/>
      <c r="H1" s="133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36" customHeight="1">
      <c r="A2" s="9"/>
      <c r="B2" s="146" t="s">
        <v>25</v>
      </c>
      <c r="C2" s="147"/>
      <c r="D2" s="148"/>
      <c r="E2" s="148"/>
      <c r="F2" s="148"/>
      <c r="G2" s="148"/>
      <c r="H2" s="14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31" ht="15">
      <c r="A3" s="9"/>
      <c r="B3" s="11"/>
      <c r="C3" s="12"/>
      <c r="D3" s="12"/>
      <c r="E3" s="12"/>
      <c r="F3" s="12"/>
      <c r="G3" s="12"/>
      <c r="H3" s="1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15">
      <c r="A4" s="9"/>
      <c r="B4" s="11"/>
      <c r="C4" s="12" t="s">
        <v>6</v>
      </c>
      <c r="D4" s="16" t="s">
        <v>20</v>
      </c>
      <c r="E4" s="16" t="s">
        <v>26</v>
      </c>
      <c r="F4" s="12"/>
      <c r="G4" s="16" t="s">
        <v>19</v>
      </c>
      <c r="H4" s="18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s="3" customFormat="1" ht="23.25">
      <c r="A5" s="10"/>
      <c r="B5" s="13" t="s">
        <v>0</v>
      </c>
      <c r="C5" s="105">
        <f>+Sheet1!C8</f>
        <v>5</v>
      </c>
      <c r="D5" s="62">
        <v>0.6</v>
      </c>
      <c r="E5" s="48">
        <f>+(($D$14*D5)/C34)*C5</f>
        <v>2339.4755536112843</v>
      </c>
      <c r="F5" s="10"/>
      <c r="G5" s="63">
        <f>+E5</f>
        <v>2339.4755536112843</v>
      </c>
      <c r="H5" s="18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s="3" customFormat="1" ht="23.25">
      <c r="A6" s="10"/>
      <c r="B6" s="13" t="s">
        <v>1</v>
      </c>
      <c r="C6" s="105">
        <f>+Sheet1!C9</f>
        <v>0</v>
      </c>
      <c r="D6" s="62">
        <v>0.2</v>
      </c>
      <c r="E6" s="48">
        <f>+(($D$14*D6)/D34)*C6</f>
        <v>0</v>
      </c>
      <c r="F6" s="10"/>
      <c r="G6" s="63">
        <f aca="true" t="shared" si="0" ref="G6:G11">+E6+G5</f>
        <v>2339.4755536112843</v>
      </c>
      <c r="H6" s="18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s="3" customFormat="1" ht="23.25">
      <c r="A7" s="10"/>
      <c r="B7" s="13" t="s">
        <v>2</v>
      </c>
      <c r="C7" s="105">
        <f>+Sheet1!C10</f>
        <v>0</v>
      </c>
      <c r="D7" s="62">
        <v>0.1</v>
      </c>
      <c r="E7" s="48">
        <f>+(($D$14*D7)/E34)*C7</f>
        <v>0</v>
      </c>
      <c r="F7" s="10"/>
      <c r="G7" s="63">
        <f t="shared" si="0"/>
        <v>2339.4755536112843</v>
      </c>
      <c r="H7" s="18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s="3" customFormat="1" ht="23.25">
      <c r="A8" s="10"/>
      <c r="B8" s="13" t="s">
        <v>3</v>
      </c>
      <c r="C8" s="105">
        <f>+Sheet1!C11</f>
        <v>0</v>
      </c>
      <c r="D8" s="62">
        <v>0.05</v>
      </c>
      <c r="E8" s="48">
        <f>+(($D$14*D8)/F34)*C8</f>
        <v>0</v>
      </c>
      <c r="F8" s="10"/>
      <c r="G8" s="63">
        <f t="shared" si="0"/>
        <v>2339.4755536112843</v>
      </c>
      <c r="H8" s="18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s="3" customFormat="1" ht="23.25">
      <c r="A9" s="10"/>
      <c r="B9" s="13" t="s">
        <v>4</v>
      </c>
      <c r="C9" s="105">
        <f>+Sheet1!C12</f>
        <v>0</v>
      </c>
      <c r="D9" s="62">
        <v>0.03</v>
      </c>
      <c r="E9" s="48">
        <f>+(($D$14*D9)/G34)*C9</f>
        <v>0</v>
      </c>
      <c r="F9" s="10"/>
      <c r="G9" s="63">
        <f t="shared" si="0"/>
        <v>2339.4755536112843</v>
      </c>
      <c r="H9" s="18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s="3" customFormat="1" ht="24" thickBot="1">
      <c r="A10" s="10"/>
      <c r="B10" s="13" t="s">
        <v>5</v>
      </c>
      <c r="C10" s="105">
        <f>+Sheet1!C13</f>
        <v>0</v>
      </c>
      <c r="D10" s="62">
        <v>0.015</v>
      </c>
      <c r="E10" s="48">
        <f>+(($D$14*D10)/H34)*C10</f>
        <v>0</v>
      </c>
      <c r="F10" s="10"/>
      <c r="G10" s="63">
        <f t="shared" si="0"/>
        <v>2339.4755536112843</v>
      </c>
      <c r="H10" s="18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s="3" customFormat="1" ht="24.75" thickBot="1" thickTop="1">
      <c r="A11" s="10"/>
      <c r="B11" s="13" t="s">
        <v>27</v>
      </c>
      <c r="C11" s="105">
        <f>+Sheet1!C16</f>
        <v>0</v>
      </c>
      <c r="D11" s="62">
        <v>0.005</v>
      </c>
      <c r="E11" s="48">
        <f>+(($D$14*D11)/I34)*C11</f>
        <v>0</v>
      </c>
      <c r="F11" s="10"/>
      <c r="G11" s="64">
        <f t="shared" si="0"/>
        <v>2339.4755536112843</v>
      </c>
      <c r="H11" s="18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s="3" customFormat="1" ht="15" customHeight="1" thickTop="1">
      <c r="A12" s="10"/>
      <c r="B12" s="13"/>
      <c r="C12" s="65"/>
      <c r="D12" s="65"/>
      <c r="E12" s="66"/>
      <c r="F12" s="66"/>
      <c r="G12" s="66"/>
      <c r="H12" s="67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23.25">
      <c r="A13" s="9"/>
      <c r="B13" s="13" t="s">
        <v>28</v>
      </c>
      <c r="C13" s="65"/>
      <c r="D13" s="68">
        <f>+Sheet1!I5</f>
        <v>50000</v>
      </c>
      <c r="E13" s="69"/>
      <c r="F13" s="70">
        <f>+C34</f>
        <v>50011.20863152227</v>
      </c>
      <c r="H13" s="67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ht="31.5">
      <c r="A14" s="9"/>
      <c r="B14" s="13" t="s">
        <v>29</v>
      </c>
      <c r="C14" s="71">
        <v>0.4</v>
      </c>
      <c r="D14" s="72">
        <f>+((D16/D17)*D13)*C14</f>
        <v>39000000</v>
      </c>
      <c r="E14" s="73"/>
      <c r="G14" s="66"/>
      <c r="H14" s="67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7.25" customHeight="1">
      <c r="A15" s="9"/>
      <c r="B15" s="74"/>
      <c r="C15" s="75"/>
      <c r="D15" s="76" t="s">
        <v>30</v>
      </c>
      <c r="E15" s="77"/>
      <c r="F15" s="16"/>
      <c r="G15" s="66"/>
      <c r="H15" s="67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23.25">
      <c r="A16" s="9"/>
      <c r="B16" s="13" t="s">
        <v>31</v>
      </c>
      <c r="C16" s="65"/>
      <c r="D16" s="78">
        <v>1560000000</v>
      </c>
      <c r="E16" s="79" t="s">
        <v>32</v>
      </c>
      <c r="F16" s="80">
        <f>+(D16/D17)*D13</f>
        <v>97500000</v>
      </c>
      <c r="G16" s="66"/>
      <c r="H16" s="67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24" thickBot="1">
      <c r="A17" s="9"/>
      <c r="B17" s="14" t="s">
        <v>33</v>
      </c>
      <c r="C17" s="17"/>
      <c r="D17" s="81">
        <v>800000</v>
      </c>
      <c r="E17" s="82" t="s">
        <v>32</v>
      </c>
      <c r="F17" s="83">
        <f>+D13</f>
        <v>50000</v>
      </c>
      <c r="G17" s="19"/>
      <c r="H17" s="84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33" thickBot="1" thickTop="1">
      <c r="A18" s="9"/>
      <c r="B18" s="9"/>
      <c r="C18" s="9"/>
      <c r="D18" s="9"/>
      <c r="E18" s="6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6.5" customHeight="1" thickTop="1">
      <c r="A19" s="9"/>
      <c r="B19" s="134" t="s">
        <v>7</v>
      </c>
      <c r="C19" s="135"/>
      <c r="D19" s="135"/>
      <c r="E19" s="135"/>
      <c r="F19" s="135"/>
      <c r="G19" s="136"/>
      <c r="H19" s="136"/>
      <c r="I19" s="136"/>
      <c r="J19" s="137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">
      <c r="A20" s="9"/>
      <c r="B20" s="138" t="s">
        <v>8</v>
      </c>
      <c r="C20" s="139"/>
      <c r="D20" s="140"/>
      <c r="E20" s="140"/>
      <c r="F20" s="140"/>
      <c r="G20" s="141">
        <v>1560000000</v>
      </c>
      <c r="H20" s="141"/>
      <c r="I20" s="20" t="s">
        <v>9</v>
      </c>
      <c r="J20" s="21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5">
      <c r="A21" s="9"/>
      <c r="B21" s="22" t="s">
        <v>10</v>
      </c>
      <c r="C21" s="23"/>
      <c r="D21" s="85">
        <f>+F16</f>
        <v>97500000</v>
      </c>
      <c r="E21" s="23"/>
      <c r="F21" s="23"/>
      <c r="G21" s="24">
        <f>+G20/G22</f>
        <v>1950</v>
      </c>
      <c r="H21" s="25" t="s">
        <v>11</v>
      </c>
      <c r="I21" s="26" t="s">
        <v>12</v>
      </c>
      <c r="J21" s="21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2:31" ht="15">
      <c r="B22" s="22" t="s">
        <v>13</v>
      </c>
      <c r="C22" s="23"/>
      <c r="D22" s="27">
        <f>+F13</f>
        <v>50011.20863152227</v>
      </c>
      <c r="E22" s="25" t="s">
        <v>14</v>
      </c>
      <c r="F22" s="28" t="s">
        <v>15</v>
      </c>
      <c r="G22" s="142">
        <v>800000</v>
      </c>
      <c r="H22" s="143"/>
      <c r="I22" s="23"/>
      <c r="J22" s="21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2:31" ht="15">
      <c r="B23" s="128" t="s">
        <v>16</v>
      </c>
      <c r="C23" s="129"/>
      <c r="D23" s="86">
        <f>+D21*40%</f>
        <v>39000000</v>
      </c>
      <c r="E23" s="29">
        <v>0.4</v>
      </c>
      <c r="F23" s="26" t="s">
        <v>17</v>
      </c>
      <c r="G23" s="23"/>
      <c r="H23" s="23"/>
      <c r="I23" s="25"/>
      <c r="J23" s="30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2:31" ht="15">
      <c r="B24" s="128"/>
      <c r="C24" s="129"/>
      <c r="D24" s="87"/>
      <c r="E24" s="31"/>
      <c r="F24" s="26"/>
      <c r="G24" s="26"/>
      <c r="H24" s="26"/>
      <c r="I24" s="27"/>
      <c r="J24" s="32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2:31" ht="15">
      <c r="B25" s="22"/>
      <c r="C25" s="23"/>
      <c r="D25" s="23"/>
      <c r="E25" s="23"/>
      <c r="F25" s="23"/>
      <c r="G25" s="26"/>
      <c r="H25" s="23"/>
      <c r="I25" s="27"/>
      <c r="J25" s="32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2:31" ht="15.75" thickBot="1">
      <c r="B26" s="33"/>
      <c r="C26" s="34" t="s">
        <v>0</v>
      </c>
      <c r="D26" s="34" t="s">
        <v>1</v>
      </c>
      <c r="E26" s="34" t="s">
        <v>2</v>
      </c>
      <c r="F26" s="34" t="s">
        <v>3</v>
      </c>
      <c r="G26" s="34" t="s">
        <v>4</v>
      </c>
      <c r="H26" s="34" t="s">
        <v>5</v>
      </c>
      <c r="I26" s="34" t="s">
        <v>18</v>
      </c>
      <c r="J26" s="35" t="s">
        <v>6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2:31" ht="16.5" thickBot="1" thickTop="1">
      <c r="B27" s="22" t="s">
        <v>0</v>
      </c>
      <c r="C27" s="36">
        <v>4.527</v>
      </c>
      <c r="D27" s="88">
        <f>+C27*C27</f>
        <v>20.493729000000002</v>
      </c>
      <c r="E27" s="37">
        <f>+C27*D27</f>
        <v>92.775111183</v>
      </c>
      <c r="F27" s="37">
        <f>+E27*C27</f>
        <v>419.992928325441</v>
      </c>
      <c r="G27" s="37">
        <f>+F27*C27</f>
        <v>1901.3079865292716</v>
      </c>
      <c r="H27" s="37">
        <f>+G27*C27</f>
        <v>8607.221255018012</v>
      </c>
      <c r="I27" s="38">
        <f>+H27*C27</f>
        <v>38964.89062146654</v>
      </c>
      <c r="J27" s="39">
        <f>SUM(C27:I27)</f>
        <v>50011.20863152227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2:31" ht="15.75" thickTop="1">
      <c r="B28" s="22" t="s">
        <v>1</v>
      </c>
      <c r="C28" s="37">
        <f aca="true" t="shared" si="1" ref="C28:H28">+D27</f>
        <v>20.493729000000002</v>
      </c>
      <c r="D28" s="37">
        <f t="shared" si="1"/>
        <v>92.775111183</v>
      </c>
      <c r="E28" s="37">
        <f t="shared" si="1"/>
        <v>419.992928325441</v>
      </c>
      <c r="F28" s="37">
        <f t="shared" si="1"/>
        <v>1901.3079865292716</v>
      </c>
      <c r="G28" s="37">
        <f t="shared" si="1"/>
        <v>8607.221255018012</v>
      </c>
      <c r="H28" s="37">
        <f t="shared" si="1"/>
        <v>38964.89062146654</v>
      </c>
      <c r="I28" s="37"/>
      <c r="J28" s="40">
        <f aca="true" t="shared" si="2" ref="J28:J33">SUM(C28:F28)</f>
        <v>2434.5697550377126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2:31" ht="15">
      <c r="B29" s="22" t="s">
        <v>2</v>
      </c>
      <c r="C29" s="37">
        <f>+E27</f>
        <v>92.775111183</v>
      </c>
      <c r="D29" s="37">
        <f>+F27</f>
        <v>419.992928325441</v>
      </c>
      <c r="E29" s="37">
        <f>+G27</f>
        <v>1901.3079865292716</v>
      </c>
      <c r="F29" s="37">
        <f>+H27</f>
        <v>8607.221255018012</v>
      </c>
      <c r="G29" s="37">
        <f>+H28</f>
        <v>38964.89062146654</v>
      </c>
      <c r="H29" s="37"/>
      <c r="I29" s="37"/>
      <c r="J29" s="41">
        <f t="shared" si="2"/>
        <v>11021.297281055726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2:31" ht="15">
      <c r="B30" s="22" t="s">
        <v>3</v>
      </c>
      <c r="C30" s="37">
        <f>+F27</f>
        <v>419.992928325441</v>
      </c>
      <c r="D30" s="37">
        <f>+G27</f>
        <v>1901.3079865292716</v>
      </c>
      <c r="E30" s="37">
        <f>+H27</f>
        <v>8607.221255018012</v>
      </c>
      <c r="F30" s="37">
        <f>+G29</f>
        <v>38964.89062146654</v>
      </c>
      <c r="G30" s="37"/>
      <c r="H30" s="37"/>
      <c r="I30" s="37"/>
      <c r="J30" s="41">
        <f t="shared" si="2"/>
        <v>49893.412791339266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2:10" ht="15">
      <c r="B31" s="22" t="s">
        <v>4</v>
      </c>
      <c r="C31" s="37">
        <f>+G27</f>
        <v>1901.3079865292716</v>
      </c>
      <c r="D31" s="37">
        <f>+H27</f>
        <v>8607.221255018012</v>
      </c>
      <c r="E31" s="37">
        <f>+F30</f>
        <v>38964.89062146654</v>
      </c>
      <c r="F31" s="37"/>
      <c r="G31" s="37"/>
      <c r="H31" s="37"/>
      <c r="I31" s="37"/>
      <c r="J31" s="41">
        <f t="shared" si="2"/>
        <v>49473.41986301383</v>
      </c>
    </row>
    <row r="32" spans="2:10" ht="15">
      <c r="B32" s="22" t="s">
        <v>5</v>
      </c>
      <c r="C32" s="37">
        <f>+H27</f>
        <v>8607.221255018012</v>
      </c>
      <c r="D32" s="37">
        <f>+E31</f>
        <v>38964.89062146654</v>
      </c>
      <c r="E32" s="37"/>
      <c r="F32" s="37"/>
      <c r="G32" s="37"/>
      <c r="H32" s="37"/>
      <c r="I32" s="37"/>
      <c r="J32" s="41">
        <f t="shared" si="2"/>
        <v>47572.11187648455</v>
      </c>
    </row>
    <row r="33" spans="2:10" ht="15.75" thickBot="1">
      <c r="B33" s="22" t="s">
        <v>18</v>
      </c>
      <c r="C33" s="42">
        <f>+D32</f>
        <v>38964.89062146654</v>
      </c>
      <c r="D33" s="37"/>
      <c r="E33" s="37"/>
      <c r="F33" s="37"/>
      <c r="G33" s="37"/>
      <c r="H33" s="37"/>
      <c r="I33" s="37"/>
      <c r="J33" s="41">
        <f t="shared" si="2"/>
        <v>38964.89062146654</v>
      </c>
    </row>
    <row r="34" spans="2:10" ht="16.5" thickBot="1" thickTop="1">
      <c r="B34" s="22" t="s">
        <v>6</v>
      </c>
      <c r="C34" s="43">
        <f>SUM(C27:C33)</f>
        <v>50011.20863152227</v>
      </c>
      <c r="D34" s="89">
        <f aca="true" t="shared" si="3" ref="D34:I34">SUM(D27:D33)</f>
        <v>50006.68163152227</v>
      </c>
      <c r="E34" s="37">
        <f t="shared" si="3"/>
        <v>49986.187902522266</v>
      </c>
      <c r="F34" s="37">
        <f t="shared" si="3"/>
        <v>49893.412791339266</v>
      </c>
      <c r="G34" s="37">
        <f t="shared" si="3"/>
        <v>49473.41986301383</v>
      </c>
      <c r="H34" s="37">
        <f t="shared" si="3"/>
        <v>47572.11187648455</v>
      </c>
      <c r="I34" s="37">
        <f t="shared" si="3"/>
        <v>38964.89062146654</v>
      </c>
      <c r="J34" s="44">
        <f>SUM(J27:J33)</f>
        <v>249370.9108199199</v>
      </c>
    </row>
    <row r="35" spans="2:10" ht="16.5" thickBot="1" thickTop="1">
      <c r="B35" s="45"/>
      <c r="C35" s="46"/>
      <c r="D35" s="46"/>
      <c r="E35" s="46"/>
      <c r="F35" s="46"/>
      <c r="G35" s="46"/>
      <c r="H35" s="46"/>
      <c r="I35" s="46"/>
      <c r="J35" s="47"/>
    </row>
    <row r="36" ht="32.25" thickTop="1"/>
  </sheetData>
  <sheetProtection password="9EA7" sheet="1" objects="1" scenarios="1" selectLockedCells="1"/>
  <mergeCells count="8">
    <mergeCell ref="B23:C23"/>
    <mergeCell ref="B24:C24"/>
    <mergeCell ref="B1:H1"/>
    <mergeCell ref="B2:H2"/>
    <mergeCell ref="B19:J19"/>
    <mergeCell ref="B20:F20"/>
    <mergeCell ref="G20:H20"/>
    <mergeCell ref="G22:H22"/>
  </mergeCells>
  <hyperlinks>
    <hyperlink ref="D15" r:id="rId1" display="Click Here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</dc:creator>
  <cp:keywords/>
  <dc:description/>
  <cp:lastModifiedBy>user</cp:lastModifiedBy>
  <dcterms:created xsi:type="dcterms:W3CDTF">2016-09-04T14:36:53Z</dcterms:created>
  <dcterms:modified xsi:type="dcterms:W3CDTF">2016-09-12T22:10:40Z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